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data\documents3\jh9353\Documents\WHIPP\DB125\Presentation 18J_remake\Financial tools\HO version 2018-19\"/>
    </mc:Choice>
  </mc:AlternateContent>
  <workbookProtection workbookAlgorithmName="SHA-512" workbookHashValue="iD26MvuP0XrD6u7seg8HZ0oW7O+6ONsv99KlyXQ1uUPROLYqvHKnIR2K0LzoTLGgpnRUviIdZVV0cV60UGxrag==" workbookSaltValue="rnLYmOf0G1v9SIKLmy500A==" workbookSpinCount="100000" lockStructure="1"/>
  <bookViews>
    <workbookView xWindow="-15" yWindow="-15" windowWidth="14880" windowHeight="8055"/>
  </bookViews>
  <sheets>
    <sheet name="Inputs and Results" sheetId="1" r:id="rId1"/>
    <sheet name="Test template" sheetId="3" state="hidden" r:id="rId2"/>
  </sheets>
  <calcPr calcId="152511"/>
</workbook>
</file>

<file path=xl/calcChain.xml><?xml version="1.0" encoding="utf-8"?>
<calcChain xmlns="http://schemas.openxmlformats.org/spreadsheetml/2006/main">
  <c r="C20" i="3" l="1"/>
  <c r="G20" i="3"/>
  <c r="D21" i="3" s="1"/>
  <c r="F21" i="3" s="1"/>
  <c r="C19" i="1"/>
  <c r="D19" i="1" s="1"/>
  <c r="C18" i="1"/>
  <c r="D18" i="1" s="1"/>
</calcChain>
</file>

<file path=xl/sharedStrings.xml><?xml version="1.0" encoding="utf-8"?>
<sst xmlns="http://schemas.openxmlformats.org/spreadsheetml/2006/main" count="55" uniqueCount="33">
  <si>
    <t>Mortgage calculator</t>
  </si>
  <si>
    <t>Mortgage details</t>
  </si>
  <si>
    <t>Repayment mortgage</t>
  </si>
  <si>
    <t>Monthly payments</t>
  </si>
  <si>
    <t>Interest-only mortgage</t>
  </si>
  <si>
    <t>Total repaid</t>
  </si>
  <si>
    <t>Interest rate (APR)</t>
  </si>
  <si>
    <t>Amount to borrow</t>
  </si>
  <si>
    <t>Term (years)</t>
  </si>
  <si>
    <t>The monthly payment shown for interest-only mortgage does not include any payments to an investment to build up a lump sum to repay the mortgage at the end of its term. The total repaid comprises repayment of the amount borrowed and interest.</t>
  </si>
  <si>
    <t>DB125: You and your money</t>
  </si>
  <si>
    <t>Inputs</t>
  </si>
  <si>
    <t>Results</t>
  </si>
  <si>
    <t>Test template</t>
  </si>
  <si>
    <t>Completed by</t>
  </si>
  <si>
    <t>Jonquil Lowe</t>
  </si>
  <si>
    <t xml:space="preserve">Date </t>
  </si>
  <si>
    <t>Comparators</t>
  </si>
  <si>
    <t>https://www.northyorkshiremortgagesltd.co.uk/iocalculator/</t>
  </si>
  <si>
    <t>Scenario 1</t>
  </si>
  <si>
    <t>Monthly payment</t>
  </si>
  <si>
    <t>Total paid</t>
  </si>
  <si>
    <t>This calc</t>
  </si>
  <si>
    <t>northyork</t>
  </si>
  <si>
    <t>MAS</t>
  </si>
  <si>
    <t>Reason for these discrepancies is that commercial calculators use headline interest rate not APR. Headline rate is divided by 12.</t>
  </si>
  <si>
    <t>Scenario 2</t>
  </si>
  <si>
    <t xml:space="preserve">APR if the monthly rate is </t>
  </si>
  <si>
    <t xml:space="preserve">is </t>
  </si>
  <si>
    <t>Headline rate of</t>
  </si>
  <si>
    <t xml:space="preserve"> divided by 12 gives monthly rate of </t>
  </si>
  <si>
    <t>Consistent with comparator results</t>
  </si>
  <si>
    <t>© Open University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</si>
</sst>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4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sz val="10"/>
      <color theme="9" tint="-0.249977111117893"/>
      <name val="Arial"/>
      <family val="2"/>
    </font>
    <font>
      <sz val="10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4" fillId="0" borderId="0" xfId="0" applyFont="1" applyFill="1"/>
    <xf numFmtId="4" fontId="0" fillId="3" borderId="1" xfId="0" applyNumberFormat="1" applyFill="1" applyBorder="1"/>
    <xf numFmtId="49" fontId="6" fillId="0" borderId="2" xfId="0" applyNumberFormat="1" applyFont="1" applyBorder="1"/>
    <xf numFmtId="0" fontId="7" fillId="0" borderId="3" xfId="0" applyFont="1" applyBorder="1"/>
    <xf numFmtId="0" fontId="7" fillId="0" borderId="4" xfId="0" applyFont="1" applyBorder="1"/>
    <xf numFmtId="49" fontId="6" fillId="0" borderId="5" xfId="0" applyNumberFormat="1" applyFont="1" applyBorder="1"/>
    <xf numFmtId="0" fontId="7" fillId="0" borderId="0" xfId="0" applyFont="1" applyBorder="1"/>
    <xf numFmtId="0" fontId="7" fillId="0" borderId="6" xfId="0" applyFont="1" applyBorder="1"/>
    <xf numFmtId="0" fontId="0" fillId="0" borderId="5" xfId="0" applyBorder="1"/>
    <xf numFmtId="0" fontId="0" fillId="0" borderId="0" xfId="0" applyBorder="1"/>
    <xf numFmtId="0" fontId="0" fillId="0" borderId="6" xfId="0" applyFill="1" applyBorder="1"/>
    <xf numFmtId="0" fontId="9" fillId="2" borderId="5" xfId="0" applyFont="1" applyFill="1" applyBorder="1"/>
    <xf numFmtId="0" fontId="10" fillId="2" borderId="0" xfId="0" applyFont="1" applyFill="1" applyBorder="1"/>
    <xf numFmtId="0" fontId="10" fillId="2" borderId="6" xfId="0" applyFont="1" applyFill="1" applyBorder="1"/>
    <xf numFmtId="0" fontId="2" fillId="0" borderId="5" xfId="0" applyFont="1" applyBorder="1"/>
    <xf numFmtId="1" fontId="0" fillId="3" borderId="7" xfId="0" applyNumberFormat="1" applyFill="1" applyBorder="1" applyProtection="1">
      <protection locked="0"/>
    </xf>
    <xf numFmtId="10" fontId="0" fillId="3" borderId="7" xfId="0" applyNumberFormat="1" applyFill="1" applyBorder="1" applyProtection="1">
      <protection locked="0"/>
    </xf>
    <xf numFmtId="0" fontId="0" fillId="0" borderId="6" xfId="0" applyBorder="1"/>
    <xf numFmtId="0" fontId="0" fillId="0" borderId="5" xfId="0" applyFill="1" applyBorder="1"/>
    <xf numFmtId="0" fontId="2" fillId="0" borderId="0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0" fillId="0" borderId="0" xfId="0" applyFill="1" applyBorder="1"/>
    <xf numFmtId="0" fontId="5" fillId="4" borderId="6" xfId="0" applyFont="1" applyFill="1" applyBorder="1"/>
    <xf numFmtId="0" fontId="2" fillId="4" borderId="5" xfId="0" applyFont="1" applyFill="1" applyBorder="1"/>
    <xf numFmtId="0" fontId="5" fillId="4" borderId="0" xfId="0" applyFont="1" applyFill="1" applyBorder="1"/>
    <xf numFmtId="4" fontId="0" fillId="3" borderId="7" xfId="0" applyNumberFormat="1" applyFill="1" applyBorder="1"/>
    <xf numFmtId="4" fontId="0" fillId="3" borderId="7" xfId="0" applyNumberFormat="1" applyFill="1" applyBorder="1" applyProtection="1">
      <protection locked="0"/>
    </xf>
    <xf numFmtId="0" fontId="1" fillId="0" borderId="0" xfId="0" applyFont="1"/>
    <xf numFmtId="0" fontId="2" fillId="0" borderId="0" xfId="0" applyFont="1"/>
    <xf numFmtId="0" fontId="1" fillId="0" borderId="1" xfId="0" applyFont="1" applyBorder="1"/>
    <xf numFmtId="14" fontId="0" fillId="0" borderId="1" xfId="0" applyNumberFormat="1" applyBorder="1"/>
    <xf numFmtId="9" fontId="0" fillId="0" borderId="0" xfId="0" applyNumberFormat="1" applyBorder="1"/>
    <xf numFmtId="0" fontId="2" fillId="0" borderId="0" xfId="0" applyFont="1" applyBorder="1"/>
    <xf numFmtId="2" fontId="0" fillId="0" borderId="0" xfId="0" applyNumberFormat="1" applyBorder="1"/>
    <xf numFmtId="0" fontId="0" fillId="0" borderId="2" xfId="0" applyBorder="1"/>
    <xf numFmtId="0" fontId="2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5" xfId="0" applyFont="1" applyFill="1" applyBorder="1"/>
    <xf numFmtId="0" fontId="0" fillId="0" borderId="5" xfId="0" applyFont="1" applyFill="1" applyBorder="1"/>
    <xf numFmtId="0" fontId="0" fillId="0" borderId="8" xfId="0" applyFont="1" applyFill="1" applyBorder="1"/>
    <xf numFmtId="0" fontId="0" fillId="0" borderId="9" xfId="0" applyBorder="1"/>
    <xf numFmtId="2" fontId="0" fillId="0" borderId="9" xfId="0" applyNumberFormat="1" applyBorder="1"/>
    <xf numFmtId="0" fontId="1" fillId="0" borderId="0" xfId="0" applyFont="1" applyBorder="1"/>
    <xf numFmtId="10" fontId="0" fillId="0" borderId="6" xfId="0" applyNumberFormat="1" applyBorder="1"/>
    <xf numFmtId="10" fontId="0" fillId="0" borderId="0" xfId="0" applyNumberFormat="1" applyBorder="1"/>
    <xf numFmtId="0" fontId="13" fillId="0" borderId="0" xfId="0" applyFont="1" applyBorder="1"/>
    <xf numFmtId="0" fontId="0" fillId="0" borderId="10" xfId="0" applyBorder="1"/>
    <xf numFmtId="0" fontId="11" fillId="0" borderId="8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top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0" borderId="1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2"/>
  <sheetViews>
    <sheetView tabSelected="1" workbookViewId="0">
      <selection activeCell="F12" sqref="F12"/>
    </sheetView>
  </sheetViews>
  <sheetFormatPr defaultRowHeight="12.75" x14ac:dyDescent="0.2"/>
  <cols>
    <col min="1" max="1" width="3.5703125" customWidth="1"/>
    <col min="2" max="2" width="27.7109375" customWidth="1"/>
    <col min="3" max="3" width="18.5703125" customWidth="1"/>
    <col min="4" max="4" width="15.85546875" customWidth="1"/>
    <col min="6" max="6" width="12.140625" customWidth="1"/>
  </cols>
  <sheetData>
    <row r="1" spans="2:15" ht="13.5" thickBot="1" x14ac:dyDescent="0.25"/>
    <row r="2" spans="2:15" x14ac:dyDescent="0.2">
      <c r="B2" s="6" t="s">
        <v>32</v>
      </c>
      <c r="C2" s="7"/>
      <c r="D2" s="8"/>
    </row>
    <row r="3" spans="2:15" x14ac:dyDescent="0.2">
      <c r="B3" s="9" t="s">
        <v>10</v>
      </c>
      <c r="C3" s="10"/>
      <c r="D3" s="11"/>
    </row>
    <row r="4" spans="2:15" x14ac:dyDescent="0.2">
      <c r="B4" s="9"/>
      <c r="C4" s="10"/>
      <c r="D4" s="11"/>
    </row>
    <row r="5" spans="2:15" ht="27" customHeight="1" x14ac:dyDescent="0.2">
      <c r="B5" s="55" t="s">
        <v>0</v>
      </c>
      <c r="C5" s="56"/>
      <c r="D5" s="57"/>
      <c r="E5" s="1"/>
      <c r="H5" s="1"/>
      <c r="I5" s="1"/>
      <c r="J5" s="1"/>
    </row>
    <row r="6" spans="2:15" x14ac:dyDescent="0.2">
      <c r="B6" s="12"/>
      <c r="C6" s="13"/>
      <c r="D6" s="14"/>
      <c r="E6" s="3"/>
      <c r="F6" s="3"/>
      <c r="G6" s="3"/>
      <c r="H6" s="3"/>
      <c r="I6" s="3"/>
      <c r="J6" s="3"/>
      <c r="K6" s="3"/>
      <c r="L6" s="3"/>
    </row>
    <row r="7" spans="2:15" x14ac:dyDescent="0.2">
      <c r="B7" s="15" t="s">
        <v>11</v>
      </c>
      <c r="C7" s="16"/>
      <c r="D7" s="17"/>
      <c r="E7" s="3"/>
      <c r="F7" s="3"/>
      <c r="G7" s="3"/>
      <c r="H7" s="3"/>
      <c r="I7" s="3"/>
      <c r="J7" s="3"/>
      <c r="K7" s="3"/>
      <c r="L7" s="3"/>
    </row>
    <row r="8" spans="2:15" x14ac:dyDescent="0.2">
      <c r="B8" s="18"/>
      <c r="C8" s="13"/>
      <c r="D8" s="14"/>
      <c r="E8" s="3"/>
      <c r="F8" s="3"/>
      <c r="G8" s="3"/>
      <c r="H8" s="3"/>
      <c r="I8" s="3"/>
      <c r="J8" s="3"/>
      <c r="K8" s="3"/>
      <c r="L8" s="3"/>
    </row>
    <row r="9" spans="2:15" x14ac:dyDescent="0.2">
      <c r="B9" s="18" t="s">
        <v>1</v>
      </c>
      <c r="C9" s="13"/>
      <c r="D9" s="14"/>
      <c r="E9" s="3"/>
      <c r="F9" s="3"/>
      <c r="G9" s="3"/>
      <c r="H9" s="3"/>
      <c r="I9" s="3"/>
      <c r="J9" s="3"/>
      <c r="K9" s="3"/>
      <c r="L9" s="3"/>
    </row>
    <row r="10" spans="2:15" x14ac:dyDescent="0.2">
      <c r="B10" s="12" t="s">
        <v>7</v>
      </c>
      <c r="C10" s="13"/>
      <c r="D10" s="30">
        <v>100000</v>
      </c>
      <c r="E10" s="4"/>
      <c r="F10" s="4"/>
      <c r="G10" s="4"/>
      <c r="H10" s="4"/>
      <c r="I10" s="4"/>
      <c r="J10" s="3"/>
      <c r="K10" s="3"/>
      <c r="L10" s="3"/>
    </row>
    <row r="11" spans="2:15" x14ac:dyDescent="0.2">
      <c r="B11" s="12" t="s">
        <v>8</v>
      </c>
      <c r="C11" s="13"/>
      <c r="D11" s="19">
        <v>19</v>
      </c>
      <c r="E11" s="3"/>
      <c r="F11" s="3"/>
      <c r="G11" s="3"/>
      <c r="H11" s="3"/>
      <c r="I11" s="3"/>
      <c r="J11" s="3"/>
      <c r="K11" s="3"/>
      <c r="L11" s="3"/>
    </row>
    <row r="12" spans="2:15" x14ac:dyDescent="0.2">
      <c r="B12" s="12" t="s">
        <v>6</v>
      </c>
      <c r="C12" s="13"/>
      <c r="D12" s="20">
        <v>0.05</v>
      </c>
      <c r="E12" s="4"/>
      <c r="F12" s="4"/>
      <c r="G12" s="4"/>
      <c r="H12" s="4"/>
      <c r="I12" s="4"/>
      <c r="J12" s="3"/>
      <c r="K12" s="3"/>
      <c r="L12" s="3"/>
    </row>
    <row r="13" spans="2:15" x14ac:dyDescent="0.2">
      <c r="B13" s="12"/>
      <c r="C13" s="13"/>
      <c r="D13" s="21"/>
    </row>
    <row r="14" spans="2:15" x14ac:dyDescent="0.2">
      <c r="B14" s="12"/>
      <c r="C14" s="13"/>
      <c r="D14" s="21"/>
    </row>
    <row r="15" spans="2:15" x14ac:dyDescent="0.2">
      <c r="B15" s="27" t="s">
        <v>12</v>
      </c>
      <c r="C15" s="28"/>
      <c r="D15" s="2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5" x14ac:dyDescent="0.2">
      <c r="B16" s="12"/>
      <c r="C16" s="13"/>
      <c r="D16" s="21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2:15" x14ac:dyDescent="0.2">
      <c r="B17" s="22"/>
      <c r="C17" s="23" t="s">
        <v>3</v>
      </c>
      <c r="D17" s="24" t="s">
        <v>5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2:15" x14ac:dyDescent="0.2">
      <c r="B18" s="22" t="s">
        <v>2</v>
      </c>
      <c r="C18" s="5">
        <f>PMT((1+D12)^(1/12)-1,D11*12,-D10,0)</f>
        <v>674.22682954908089</v>
      </c>
      <c r="D18" s="29">
        <f>C18*D11*12</f>
        <v>153723.71713719043</v>
      </c>
      <c r="E18" s="3"/>
      <c r="F18" s="3"/>
      <c r="H18" s="4"/>
      <c r="I18" s="4"/>
      <c r="J18" s="4"/>
      <c r="K18" s="4"/>
      <c r="L18" s="4"/>
      <c r="M18" s="4"/>
      <c r="N18" s="4"/>
      <c r="O18" s="3"/>
    </row>
    <row r="19" spans="2:15" x14ac:dyDescent="0.2">
      <c r="B19" s="22" t="s">
        <v>4</v>
      </c>
      <c r="C19" s="5">
        <f>((1+D12)^(1/12)-1)*D10</f>
        <v>407.41237836483538</v>
      </c>
      <c r="D19" s="29">
        <f>C19*D11*12+D10</f>
        <v>192890.02226718247</v>
      </c>
      <c r="E19" s="3"/>
      <c r="F19" s="3"/>
      <c r="H19" s="3"/>
      <c r="I19" s="3"/>
      <c r="J19" s="3"/>
      <c r="K19" s="3"/>
      <c r="L19" s="3"/>
      <c r="M19" s="3"/>
      <c r="N19" s="3"/>
      <c r="O19" s="3"/>
    </row>
    <row r="20" spans="2:15" x14ac:dyDescent="0.2">
      <c r="B20" s="22"/>
      <c r="C20" s="25"/>
      <c r="D20" s="14"/>
      <c r="E20" s="3"/>
      <c r="F20" s="3"/>
      <c r="G20" s="3"/>
    </row>
    <row r="21" spans="2:15" ht="56.25" customHeight="1" thickBot="1" x14ac:dyDescent="0.25">
      <c r="B21" s="52" t="s">
        <v>9</v>
      </c>
      <c r="C21" s="53"/>
      <c r="D21" s="54"/>
      <c r="E21" s="2"/>
      <c r="F21" s="3"/>
      <c r="G21" s="3"/>
    </row>
    <row r="22" spans="2:15" x14ac:dyDescent="0.2">
      <c r="F22" s="3"/>
    </row>
  </sheetData>
  <sheetProtection algorithmName="SHA-512" hashValue="b6TcrXLZm1762YrIDFAuHF6tw/l/8sUVFco8J3EtRqeXm2/Y43VFiZhRsqh08JcYhDYE2w3WBhS8AMYan2NPCg==" saltValue="iT9B+dw8C5JrwSKHlUqLvw==" spinCount="100000" sheet="1" objects="1" scenarios="1"/>
  <mergeCells count="2">
    <mergeCell ref="B21:D21"/>
    <mergeCell ref="B5:D5"/>
  </mergeCells>
  <phoneticPr fontId="3" type="noConversion"/>
  <pageMargins left="0.75" right="0.75" top="1" bottom="1" header="0.5" footer="0.5"/>
  <pageSetup paperSize="9" scale="84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H34" sqref="H34"/>
    </sheetView>
  </sheetViews>
  <sheetFormatPr defaultRowHeight="12.75" x14ac:dyDescent="0.2"/>
  <cols>
    <col min="1" max="1" width="29.42578125" customWidth="1"/>
    <col min="2" max="2" width="13.42578125" customWidth="1"/>
    <col min="4" max="4" width="10.140625" bestFit="1" customWidth="1"/>
    <col min="6" max="6" width="11.5703125" customWidth="1"/>
  </cols>
  <sheetData>
    <row r="1" spans="1:9" x14ac:dyDescent="0.2">
      <c r="A1" s="32" t="s">
        <v>13</v>
      </c>
    </row>
    <row r="2" spans="1:9" x14ac:dyDescent="0.2">
      <c r="A2" s="31" t="s">
        <v>14</v>
      </c>
      <c r="B2" s="33" t="s">
        <v>15</v>
      </c>
      <c r="C2" s="31" t="s">
        <v>16</v>
      </c>
      <c r="D2" s="34">
        <v>43269</v>
      </c>
    </row>
    <row r="4" spans="1:9" x14ac:dyDescent="0.2">
      <c r="A4" s="32" t="s">
        <v>17</v>
      </c>
      <c r="B4" t="s">
        <v>18</v>
      </c>
    </row>
    <row r="5" spans="1:9" ht="13.5" thickBot="1" x14ac:dyDescent="0.25"/>
    <row r="6" spans="1:9" x14ac:dyDescent="0.2">
      <c r="A6" s="38"/>
      <c r="B6" s="39" t="s">
        <v>19</v>
      </c>
      <c r="C6" s="40"/>
      <c r="D6" s="40"/>
      <c r="E6" s="40"/>
      <c r="F6" s="40"/>
      <c r="G6" s="40"/>
      <c r="H6" s="40"/>
      <c r="I6" s="41"/>
    </row>
    <row r="7" spans="1:9" x14ac:dyDescent="0.2">
      <c r="A7" s="18" t="s">
        <v>11</v>
      </c>
      <c r="B7" s="13"/>
      <c r="C7" s="13"/>
      <c r="D7" s="13"/>
      <c r="E7" s="13"/>
      <c r="F7" s="13"/>
      <c r="G7" s="13"/>
      <c r="H7" s="13"/>
      <c r="I7" s="21"/>
    </row>
    <row r="8" spans="1:9" x14ac:dyDescent="0.2">
      <c r="A8" s="12" t="s">
        <v>7</v>
      </c>
      <c r="B8" s="13">
        <v>150000</v>
      </c>
      <c r="C8" s="13"/>
      <c r="D8" s="13"/>
      <c r="E8" s="13"/>
      <c r="F8" s="13"/>
      <c r="G8" s="13"/>
      <c r="H8" s="13"/>
      <c r="I8" s="21"/>
    </row>
    <row r="9" spans="1:9" x14ac:dyDescent="0.2">
      <c r="A9" s="12" t="s">
        <v>8</v>
      </c>
      <c r="B9" s="13">
        <v>20</v>
      </c>
      <c r="C9" s="13"/>
      <c r="D9" s="13"/>
      <c r="E9" s="13"/>
      <c r="F9" s="13"/>
      <c r="G9" s="13"/>
      <c r="H9" s="13"/>
      <c r="I9" s="21"/>
    </row>
    <row r="10" spans="1:9" x14ac:dyDescent="0.2">
      <c r="A10" s="12" t="s">
        <v>6</v>
      </c>
      <c r="B10" s="35">
        <v>0.06</v>
      </c>
      <c r="C10" s="13"/>
      <c r="D10" s="13"/>
      <c r="E10" s="13"/>
      <c r="F10" s="13"/>
      <c r="G10" s="13"/>
      <c r="H10" s="13"/>
      <c r="I10" s="21"/>
    </row>
    <row r="11" spans="1:9" x14ac:dyDescent="0.2">
      <c r="A11" s="42" t="s">
        <v>12</v>
      </c>
      <c r="B11" s="13"/>
      <c r="C11" s="13"/>
      <c r="D11" s="13"/>
      <c r="E11" s="13"/>
      <c r="F11" s="13"/>
      <c r="G11" s="13"/>
      <c r="H11" s="13"/>
      <c r="I11" s="21"/>
    </row>
    <row r="12" spans="1:9" x14ac:dyDescent="0.2">
      <c r="A12" s="22" t="s">
        <v>2</v>
      </c>
      <c r="B12" s="36" t="s">
        <v>23</v>
      </c>
      <c r="C12" s="36" t="s">
        <v>24</v>
      </c>
      <c r="D12" s="36" t="s">
        <v>22</v>
      </c>
      <c r="E12" s="13"/>
      <c r="F12" s="13"/>
      <c r="G12" s="13"/>
      <c r="H12" s="13"/>
      <c r="I12" s="21"/>
    </row>
    <row r="13" spans="1:9" x14ac:dyDescent="0.2">
      <c r="A13" s="43" t="s">
        <v>20</v>
      </c>
      <c r="B13" s="13">
        <v>1074</v>
      </c>
      <c r="C13" s="13">
        <v>1074.6500000000001</v>
      </c>
      <c r="D13" s="37">
        <v>1060.93809900464</v>
      </c>
      <c r="E13" s="58" t="s">
        <v>25</v>
      </c>
      <c r="F13" s="58"/>
      <c r="G13" s="58"/>
      <c r="H13" s="58"/>
      <c r="I13" s="59"/>
    </row>
    <row r="14" spans="1:9" x14ac:dyDescent="0.2">
      <c r="A14" s="43" t="s">
        <v>21</v>
      </c>
      <c r="B14" s="13"/>
      <c r="C14" s="13"/>
      <c r="D14" s="37">
        <v>254625.14376111361</v>
      </c>
      <c r="E14" s="58"/>
      <c r="F14" s="58"/>
      <c r="G14" s="58"/>
      <c r="H14" s="58"/>
      <c r="I14" s="59"/>
    </row>
    <row r="15" spans="1:9" x14ac:dyDescent="0.2">
      <c r="A15" s="22" t="s">
        <v>4</v>
      </c>
      <c r="B15" s="13"/>
      <c r="C15" s="13"/>
      <c r="D15" s="37"/>
      <c r="E15" s="58"/>
      <c r="F15" s="58"/>
      <c r="G15" s="58"/>
      <c r="H15" s="58"/>
      <c r="I15" s="59"/>
    </row>
    <row r="16" spans="1:9" x14ac:dyDescent="0.2">
      <c r="A16" s="43" t="s">
        <v>20</v>
      </c>
      <c r="B16" s="13">
        <v>750</v>
      </c>
      <c r="C16" s="13">
        <v>750</v>
      </c>
      <c r="D16" s="37">
        <v>730.13258480145726</v>
      </c>
      <c r="E16" s="58"/>
      <c r="F16" s="58"/>
      <c r="G16" s="58"/>
      <c r="H16" s="58"/>
      <c r="I16" s="59"/>
    </row>
    <row r="17" spans="1:9" ht="13.5" thickBot="1" x14ac:dyDescent="0.25">
      <c r="A17" s="44" t="s">
        <v>21</v>
      </c>
      <c r="B17" s="45"/>
      <c r="C17" s="45"/>
      <c r="D17" s="46">
        <v>325231.82035234972</v>
      </c>
      <c r="E17" s="60"/>
      <c r="F17" s="60"/>
      <c r="G17" s="60"/>
      <c r="H17" s="60"/>
      <c r="I17" s="61"/>
    </row>
    <row r="18" spans="1:9" ht="13.5" thickBot="1" x14ac:dyDescent="0.25"/>
    <row r="19" spans="1:9" x14ac:dyDescent="0.2">
      <c r="A19" s="38"/>
      <c r="B19" s="39" t="s">
        <v>26</v>
      </c>
      <c r="C19" s="40"/>
      <c r="D19" s="40"/>
      <c r="E19" s="40"/>
      <c r="F19" s="40"/>
      <c r="G19" s="41"/>
    </row>
    <row r="20" spans="1:9" x14ac:dyDescent="0.2">
      <c r="A20" s="12"/>
      <c r="B20" s="47" t="s">
        <v>29</v>
      </c>
      <c r="C20" s="35">
        <f>B10</f>
        <v>0.06</v>
      </c>
      <c r="D20" s="47" t="s">
        <v>30</v>
      </c>
      <c r="E20" s="13"/>
      <c r="F20" s="13"/>
      <c r="G20" s="48">
        <f>B10/12</f>
        <v>5.0000000000000001E-3</v>
      </c>
    </row>
    <row r="21" spans="1:9" x14ac:dyDescent="0.2">
      <c r="A21" s="12"/>
      <c r="B21" s="47" t="s">
        <v>27</v>
      </c>
      <c r="C21" s="13"/>
      <c r="D21" s="49">
        <f>G20</f>
        <v>5.0000000000000001E-3</v>
      </c>
      <c r="E21" s="47" t="s">
        <v>28</v>
      </c>
      <c r="F21" s="49">
        <f>(1+D21)^12-1</f>
        <v>6.1677811864497611E-2</v>
      </c>
      <c r="G21" s="21"/>
    </row>
    <row r="22" spans="1:9" x14ac:dyDescent="0.2">
      <c r="A22" s="18" t="s">
        <v>11</v>
      </c>
      <c r="B22" s="13"/>
      <c r="C22" s="13"/>
      <c r="D22" s="13"/>
      <c r="E22" s="13"/>
      <c r="F22" s="13"/>
      <c r="G22" s="21"/>
    </row>
    <row r="23" spans="1:9" x14ac:dyDescent="0.2">
      <c r="A23" s="12" t="s">
        <v>7</v>
      </c>
      <c r="B23" s="13">
        <v>150000</v>
      </c>
      <c r="C23" s="13"/>
      <c r="D23" s="13"/>
      <c r="E23" s="13"/>
      <c r="F23" s="13"/>
      <c r="G23" s="21"/>
    </row>
    <row r="24" spans="1:9" x14ac:dyDescent="0.2">
      <c r="A24" s="12" t="s">
        <v>8</v>
      </c>
      <c r="B24" s="13">
        <v>20</v>
      </c>
      <c r="C24" s="13"/>
      <c r="D24" s="13"/>
      <c r="E24" s="13"/>
      <c r="F24" s="13"/>
      <c r="G24" s="21"/>
    </row>
    <row r="25" spans="1:9" x14ac:dyDescent="0.2">
      <c r="A25" s="12" t="s">
        <v>6</v>
      </c>
      <c r="B25" s="49">
        <v>6.1699999999999998E-2</v>
      </c>
      <c r="C25" s="13"/>
      <c r="D25" s="13"/>
      <c r="E25" s="13"/>
      <c r="F25" s="13"/>
      <c r="G25" s="21"/>
    </row>
    <row r="26" spans="1:9" x14ac:dyDescent="0.2">
      <c r="A26" s="42" t="s">
        <v>12</v>
      </c>
      <c r="B26" s="36" t="s">
        <v>22</v>
      </c>
      <c r="C26" s="13"/>
      <c r="D26" s="13"/>
      <c r="E26" s="13"/>
      <c r="F26" s="13"/>
      <c r="G26" s="21"/>
    </row>
    <row r="27" spans="1:9" x14ac:dyDescent="0.2">
      <c r="A27" s="22" t="s">
        <v>2</v>
      </c>
      <c r="B27" s="13"/>
      <c r="C27" s="13"/>
      <c r="D27" s="13"/>
      <c r="E27" s="13"/>
      <c r="F27" s="13"/>
      <c r="G27" s="21"/>
    </row>
    <row r="28" spans="1:9" x14ac:dyDescent="0.2">
      <c r="A28" s="43" t="s">
        <v>20</v>
      </c>
      <c r="B28" s="37">
        <v>1074.8283505278391</v>
      </c>
      <c r="C28" s="50" t="s">
        <v>31</v>
      </c>
      <c r="D28" s="13"/>
      <c r="E28" s="13"/>
      <c r="F28" s="13"/>
      <c r="G28" s="21"/>
    </row>
    <row r="29" spans="1:9" x14ac:dyDescent="0.2">
      <c r="A29" s="43" t="s">
        <v>21</v>
      </c>
      <c r="B29" s="37">
        <v>257958.80412668141</v>
      </c>
      <c r="C29" s="13"/>
      <c r="D29" s="13"/>
      <c r="E29" s="13"/>
      <c r="F29" s="13"/>
      <c r="G29" s="21"/>
    </row>
    <row r="30" spans="1:9" x14ac:dyDescent="0.2">
      <c r="A30" s="22" t="s">
        <v>4</v>
      </c>
      <c r="B30" s="37"/>
      <c r="C30" s="13"/>
      <c r="D30" s="13"/>
      <c r="E30" s="13"/>
      <c r="F30" s="13"/>
      <c r="G30" s="21"/>
    </row>
    <row r="31" spans="1:9" x14ac:dyDescent="0.2">
      <c r="A31" s="43" t="s">
        <v>20</v>
      </c>
      <c r="B31" s="37">
        <v>750.26254272168023</v>
      </c>
      <c r="C31" s="50" t="s">
        <v>31</v>
      </c>
      <c r="D31" s="13"/>
      <c r="E31" s="13"/>
      <c r="F31" s="13"/>
      <c r="G31" s="21"/>
    </row>
    <row r="32" spans="1:9" ht="13.5" thickBot="1" x14ac:dyDescent="0.25">
      <c r="A32" s="44" t="s">
        <v>21</v>
      </c>
      <c r="B32" s="46">
        <v>330063.01025320328</v>
      </c>
      <c r="C32" s="45"/>
      <c r="D32" s="45"/>
      <c r="E32" s="45"/>
      <c r="F32" s="45"/>
      <c r="G32" s="51"/>
    </row>
  </sheetData>
  <sheetProtection sheet="1" objects="1" scenarios="1"/>
  <mergeCells count="1">
    <mergeCell ref="E13:I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Inputs and Results</vt:lpstr>
      <vt:lpstr>Test template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Jonquil Lowe</dc:creator>
  <cp:lastModifiedBy>Jerome.De-Henau</cp:lastModifiedBy>
  <cp:lastPrinted>2008-05-31T19:24:30Z</cp:lastPrinted>
  <dcterms:created xsi:type="dcterms:W3CDTF">2005-10-03T08:03:28Z</dcterms:created>
  <dcterms:modified xsi:type="dcterms:W3CDTF">2018-06-28T14:56:19Z</dcterms:modified>
</cp:coreProperties>
</file>