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92" yWindow="0" windowWidth="18900" windowHeight="12216" activeTab="0"/>
  </bookViews>
  <sheets>
    <sheet name="DCF model" sheetId="1" r:id="rId1"/>
  </sheets>
  <definedNames>
    <definedName name="Corporate_tax">'DCF model'!$B$6</definedName>
    <definedName name="Cost">'DCF model'!$B$5</definedName>
    <definedName name="Discount_rate">'DCF model'!$B$4</definedName>
  </definedNames>
  <calcPr fullCalcOnLoad="1"/>
</workbook>
</file>

<file path=xl/sharedStrings.xml><?xml version="1.0" encoding="utf-8"?>
<sst xmlns="http://schemas.openxmlformats.org/spreadsheetml/2006/main" count="45" uniqueCount="40">
  <si>
    <t>Investment</t>
  </si>
  <si>
    <t>Inputs</t>
  </si>
  <si>
    <t>Discount rate</t>
  </si>
  <si>
    <t>Discount_rate</t>
  </si>
  <si>
    <t>Year 0</t>
  </si>
  <si>
    <t>Year 1</t>
  </si>
  <si>
    <t>Year 2</t>
  </si>
  <si>
    <t>Year 3</t>
  </si>
  <si>
    <t>Year 4</t>
  </si>
  <si>
    <t>Year 5</t>
  </si>
  <si>
    <t>Cash receipts</t>
  </si>
  <si>
    <t>Cash payments</t>
  </si>
  <si>
    <t>Net cash flow</t>
  </si>
  <si>
    <t>Discount factor</t>
  </si>
  <si>
    <t>Present value</t>
  </si>
  <si>
    <t xml:space="preserve">Net present value </t>
  </si>
  <si>
    <t>Cost</t>
  </si>
  <si>
    <t>Cost as % of receipts</t>
  </si>
  <si>
    <t>Internal rate of return</t>
  </si>
  <si>
    <t>Taxation</t>
  </si>
  <si>
    <t>Corporate_tax</t>
  </si>
  <si>
    <t>Corporate tax</t>
  </si>
  <si>
    <t>Scenario</t>
  </si>
  <si>
    <t>Year</t>
  </si>
  <si>
    <t>Memo: taxable cash flows</t>
  </si>
  <si>
    <t>Original inputs</t>
  </si>
  <si>
    <t>% change</t>
  </si>
  <si>
    <t>Input values after 0 NPV achieved</t>
  </si>
  <si>
    <t>Model sensitivity analysis solution</t>
  </si>
  <si>
    <t>A company plans to invest £1,000,000 in a new product that will generate revenues (cash receipts) of £300,000 in Year 1, £500,000 in Year 2 and £600,000 in Years 3 to 5. Costs (cash payments) will be 25% of revenues (cash receipts) and are paid in the same year as the relevant cash receipts. This company uses a 10% discount rate for projects of this type. The corporate tax rate is 28%. Taxation cash flows occur in the same year as the relevant taxable receipts and payments. There are no taxation cash flows arising from the investment of £1,000,000. Carry out break-even sensitivity analysis on the input variables of the following investment.</t>
  </si>
  <si>
    <t>£</t>
  </si>
  <si>
    <t>Document name:</t>
  </si>
  <si>
    <t>Document date:</t>
  </si>
  <si>
    <t>Copyright information:</t>
  </si>
  <si>
    <t>Content is made available under a Creative Commons Attribution-NonCommercial-ShareAlike 4.0 Licence’</t>
  </si>
  <si>
    <t>OpenLearn Study Unit:</t>
  </si>
  <si>
    <t>Challenges in advanced management accounting</t>
  </si>
  <si>
    <t>OpenLearn url:</t>
  </si>
  <si>
    <t>http://www.open.edu/openlearn/money-management/challenges-advanced-management-accounting/content-section-0</t>
  </si>
  <si>
    <t xml:space="preserve">Model sensitivity analysis solution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</si>
</sst>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  <numFmt numFmtId="170" formatCode="#,##0.000"/>
    <numFmt numFmtId="171" formatCode="#,##0.00_ ;\-#,##0.00\ 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Calibri"/>
      <family val="0"/>
    </font>
    <font>
      <sz val="11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</borders>
  <cellStyleXfs count="76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>
      <alignment/>
      <protection/>
    </xf>
    <xf numFmtId="0" fontId="0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7" fillId="0" borderId="1">
      <alignment/>
      <protection/>
    </xf>
    <xf numFmtId="0" fontId="0" fillId="9" borderId="2">
      <alignment/>
      <protection locked="0"/>
    </xf>
    <xf numFmtId="43" fontId="0" fillId="9" borderId="2">
      <alignment/>
      <protection locked="0"/>
    </xf>
    <xf numFmtId="0" fontId="8" fillId="0" borderId="0">
      <alignment/>
      <protection/>
    </xf>
    <xf numFmtId="0" fontId="0" fillId="8" borderId="2">
      <alignment/>
      <protection/>
    </xf>
    <xf numFmtId="10" fontId="0" fillId="8" borderId="2">
      <alignment horizontal="right" vertical="center"/>
      <protection/>
    </xf>
    <xf numFmtId="43" fontId="0" fillId="8" borderId="2">
      <alignment vertical="center"/>
      <protection/>
    </xf>
    <xf numFmtId="0" fontId="0" fillId="8" borderId="0">
      <alignment vertical="center"/>
      <protection/>
    </xf>
    <xf numFmtId="0" fontId="0" fillId="9" borderId="2">
      <alignment vertical="center" wrapText="1"/>
      <protection locked="0"/>
    </xf>
    <xf numFmtId="0" fontId="30" fillId="24" borderId="0" applyNumberFormat="0" applyBorder="0" applyAlignment="0" applyProtection="0"/>
    <xf numFmtId="0" fontId="31" fillId="25" borderId="3" applyNumberFormat="0" applyAlignment="0" applyProtection="0"/>
    <xf numFmtId="0" fontId="32" fillId="26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9" fillId="0" borderId="5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3" applyNumberFormat="0" applyAlignment="0" applyProtection="0"/>
    <xf numFmtId="0" fontId="36" fillId="0" borderId="8" applyNumberFormat="0" applyFill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25" borderId="10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4" fontId="0" fillId="0" borderId="0" xfId="0" applyAlignment="1">
      <alignment vertical="center"/>
    </xf>
    <xf numFmtId="4" fontId="2" fillId="0" borderId="0" xfId="0" applyFont="1" applyAlignment="1">
      <alignment vertical="center"/>
    </xf>
    <xf numFmtId="4" fontId="1" fillId="0" borderId="0" xfId="0" applyFont="1" applyAlignment="1">
      <alignment vertical="center"/>
    </xf>
    <xf numFmtId="4" fontId="6" fillId="0" borderId="0" xfId="0" applyFont="1" applyAlignment="1">
      <alignment vertical="center"/>
    </xf>
    <xf numFmtId="4" fontId="0" fillId="0" borderId="0" xfId="0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4" fontId="1" fillId="0" borderId="0" xfId="0" applyFont="1" applyBorder="1" applyAlignment="1">
      <alignment vertical="center"/>
    </xf>
    <xf numFmtId="4" fontId="2" fillId="0" borderId="0" xfId="0" applyFont="1" applyBorder="1" applyAlignment="1">
      <alignment vertical="center"/>
    </xf>
    <xf numFmtId="4" fontId="0" fillId="31" borderId="0" xfId="0" applyFill="1" applyAlignment="1">
      <alignment vertical="center"/>
    </xf>
    <xf numFmtId="4" fontId="0" fillId="31" borderId="0" xfId="0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2" fontId="0" fillId="31" borderId="0" xfId="0" applyNumberFormat="1" applyFill="1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4" fontId="7" fillId="31" borderId="0" xfId="0" applyFont="1" applyFill="1" applyAlignment="1">
      <alignment vertical="center"/>
    </xf>
    <xf numFmtId="4" fontId="0" fillId="0" borderId="0" xfId="0" applyFont="1" applyAlignment="1">
      <alignment vertical="center"/>
    </xf>
    <xf numFmtId="4" fontId="0" fillId="0" borderId="0" xfId="0" applyFont="1" applyBorder="1" applyAlignment="1">
      <alignment vertical="center"/>
    </xf>
    <xf numFmtId="4" fontId="0" fillId="0" borderId="12" xfId="0" applyFont="1" applyBorder="1" applyAlignment="1">
      <alignment vertical="center"/>
    </xf>
    <xf numFmtId="0" fontId="7" fillId="0" borderId="1" xfId="43" applyBorder="1">
      <alignment/>
      <protection/>
    </xf>
    <xf numFmtId="0" fontId="7" fillId="0" borderId="0" xfId="43" applyBorder="1">
      <alignment/>
      <protection/>
    </xf>
    <xf numFmtId="0" fontId="7" fillId="0" borderId="12" xfId="43" applyBorder="1">
      <alignment/>
      <protection/>
    </xf>
    <xf numFmtId="4" fontId="0" fillId="31" borderId="13" xfId="0" applyFill="1" applyBorder="1" applyAlignment="1">
      <alignment vertical="center"/>
    </xf>
    <xf numFmtId="4" fontId="0" fillId="0" borderId="14" xfId="0" applyBorder="1" applyAlignment="1">
      <alignment vertical="center"/>
    </xf>
    <xf numFmtId="4" fontId="0" fillId="31" borderId="14" xfId="0" applyFill="1" applyBorder="1" applyAlignment="1">
      <alignment vertical="center"/>
    </xf>
    <xf numFmtId="4" fontId="7" fillId="6" borderId="15" xfId="0" applyFont="1" applyFill="1" applyBorder="1" applyAlignment="1">
      <alignment vertical="center"/>
    </xf>
    <xf numFmtId="4" fontId="0" fillId="6" borderId="16" xfId="0" applyFill="1" applyBorder="1" applyAlignment="1">
      <alignment vertical="center"/>
    </xf>
    <xf numFmtId="4" fontId="0" fillId="6" borderId="17" xfId="0" applyFill="1" applyBorder="1" applyAlignment="1">
      <alignment vertical="center"/>
    </xf>
    <xf numFmtId="4" fontId="0" fillId="0" borderId="1" xfId="0" applyBorder="1" applyAlignment="1">
      <alignment vertical="center"/>
    </xf>
    <xf numFmtId="4" fontId="0" fillId="0" borderId="12" xfId="0" applyBorder="1" applyAlignment="1">
      <alignment vertical="center"/>
    </xf>
    <xf numFmtId="43" fontId="0" fillId="0" borderId="0" xfId="45" applyFill="1" applyBorder="1">
      <alignment/>
      <protection locked="0"/>
    </xf>
    <xf numFmtId="10" fontId="0" fillId="0" borderId="0" xfId="48" applyFill="1" applyBorder="1">
      <alignment horizontal="right" vertical="center"/>
      <protection/>
    </xf>
    <xf numFmtId="0" fontId="7" fillId="0" borderId="0" xfId="41" applyBorder="1">
      <alignment horizontal="center" vertical="center"/>
      <protection/>
    </xf>
    <xf numFmtId="0" fontId="7" fillId="0" borderId="12" xfId="41" applyBorder="1">
      <alignment horizontal="center" vertical="center"/>
      <protection/>
    </xf>
    <xf numFmtId="4" fontId="1" fillId="0" borderId="12" xfId="0" applyFont="1" applyBorder="1" applyAlignment="1">
      <alignment vertical="center"/>
    </xf>
    <xf numFmtId="0" fontId="8" fillId="0" borderId="0" xfId="46" applyFont="1">
      <alignment/>
      <protection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171" fontId="0" fillId="9" borderId="2" xfId="45" applyNumberFormat="1">
      <alignment/>
      <protection locked="0"/>
    </xf>
    <xf numFmtId="4" fontId="0" fillId="0" borderId="0" xfId="0" applyNumberFormat="1" applyFont="1" applyBorder="1" applyAlignment="1">
      <alignment vertical="center"/>
    </xf>
    <xf numFmtId="8" fontId="1" fillId="0" borderId="0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4" fontId="0" fillId="0" borderId="18" xfId="0" applyBorder="1" applyAlignment="1">
      <alignment vertical="center"/>
    </xf>
    <xf numFmtId="4" fontId="0" fillId="0" borderId="19" xfId="0" applyBorder="1" applyAlignment="1">
      <alignment vertical="center"/>
    </xf>
    <xf numFmtId="4" fontId="0" fillId="0" borderId="20" xfId="0" applyBorder="1" applyAlignment="1">
      <alignment vertical="center"/>
    </xf>
    <xf numFmtId="4" fontId="0" fillId="31" borderId="1" xfId="49" applyNumberFormat="1" applyFill="1" applyBorder="1">
      <alignment vertical="center"/>
      <protection/>
    </xf>
    <xf numFmtId="4" fontId="0" fillId="8" borderId="2" xfId="49" applyNumberFormat="1" applyBorder="1" applyAlignment="1">
      <alignment/>
      <protection/>
    </xf>
    <xf numFmtId="10" fontId="0" fillId="8" borderId="2" xfId="49" applyNumberFormat="1" applyBorder="1" applyAlignment="1">
      <alignment/>
      <protection/>
    </xf>
    <xf numFmtId="0" fontId="7" fillId="0" borderId="12" xfId="43" applyFont="1" applyBorder="1">
      <alignment/>
      <protection/>
    </xf>
    <xf numFmtId="0" fontId="0" fillId="23" borderId="0" xfId="39" applyFont="1">
      <alignment/>
      <protection/>
    </xf>
    <xf numFmtId="0" fontId="7" fillId="0" borderId="0" xfId="41" applyFont="1" applyBorder="1">
      <alignment horizontal="center" vertical="center"/>
      <protection/>
    </xf>
    <xf numFmtId="4" fontId="6" fillId="0" borderId="21" xfId="0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4" fontId="1" fillId="0" borderId="22" xfId="0" applyFont="1" applyBorder="1" applyAlignment="1">
      <alignment vertical="center"/>
    </xf>
    <xf numFmtId="4" fontId="12" fillId="0" borderId="13" xfId="0" applyFont="1" applyBorder="1" applyAlignment="1">
      <alignment vertical="center" wrapText="1"/>
    </xf>
    <xf numFmtId="4" fontId="6" fillId="0" borderId="0" xfId="0" applyFont="1" applyBorder="1" applyAlignment="1">
      <alignment vertical="center"/>
    </xf>
    <xf numFmtId="4" fontId="1" fillId="0" borderId="23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" fontId="13" fillId="0" borderId="0" xfId="0" applyFont="1" applyBorder="1" applyAlignment="1">
      <alignment vertical="center"/>
    </xf>
    <xf numFmtId="4" fontId="0" fillId="0" borderId="23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4" fontId="0" fillId="0" borderId="24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4" fontId="0" fillId="0" borderId="25" xfId="0" applyBorder="1" applyAlignment="1">
      <alignment vertical="center"/>
    </xf>
    <xf numFmtId="4" fontId="0" fillId="6" borderId="26" xfId="0" applyFont="1" applyFill="1" applyBorder="1" applyAlignment="1">
      <alignment vertical="center" wrapText="1"/>
    </xf>
    <xf numFmtId="4" fontId="0" fillId="6" borderId="0" xfId="0" applyFont="1" applyFill="1" applyBorder="1" applyAlignment="1">
      <alignment vertical="center" wrapText="1"/>
    </xf>
    <xf numFmtId="4" fontId="0" fillId="6" borderId="27" xfId="0" applyFont="1" applyFill="1" applyBorder="1" applyAlignment="1">
      <alignment vertical="center" wrapText="1"/>
    </xf>
    <xf numFmtId="4" fontId="0" fillId="6" borderId="26" xfId="0" applyFont="1" applyFill="1" applyBorder="1" applyAlignment="1">
      <alignment vertical="center" wrapText="1"/>
    </xf>
    <xf numFmtId="4" fontId="0" fillId="6" borderId="28" xfId="0" applyFont="1" applyFill="1" applyBorder="1" applyAlignment="1">
      <alignment vertical="center" wrapText="1"/>
    </xf>
    <xf numFmtId="4" fontId="0" fillId="6" borderId="14" xfId="0" applyFont="1" applyFill="1" applyBorder="1" applyAlignment="1">
      <alignment vertical="center" wrapText="1"/>
    </xf>
    <xf numFmtId="4" fontId="0" fillId="6" borderId="29" xfId="0" applyFont="1" applyFill="1" applyBorder="1" applyAlignment="1">
      <alignment vertical="center" wrapText="1"/>
    </xf>
    <xf numFmtId="4" fontId="7" fillId="31" borderId="0" xfId="0" applyFont="1" applyFill="1" applyAlignment="1">
      <alignment horizontal="center" vertical="top" wrapText="1"/>
    </xf>
    <xf numFmtId="4" fontId="0" fillId="0" borderId="1" xfId="0" applyBorder="1" applyAlignment="1">
      <alignment horizontal="center" vertical="top" wrapText="1"/>
    </xf>
    <xf numFmtId="4" fontId="7" fillId="31" borderId="0" xfId="0" applyFont="1" applyFill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831EndMarker" xfId="39"/>
    <cellStyle name="B831head5" xfId="40"/>
    <cellStyle name="B831Heading2" xfId="41"/>
    <cellStyle name="B831heading3" xfId="42"/>
    <cellStyle name="B831heading3left" xfId="43"/>
    <cellStyle name="B831input" xfId="44"/>
    <cellStyle name="B831input2dp" xfId="45"/>
    <cellStyle name="B831MainHeading" xfId="46"/>
    <cellStyle name="B831output" xfId="47"/>
    <cellStyle name="B831output%" xfId="48"/>
    <cellStyle name="B831output2dp" xfId="49"/>
    <cellStyle name="B831textoutput" xfId="50"/>
    <cellStyle name="B83textinput" xfId="51"/>
    <cellStyle name="Bad" xfId="52"/>
    <cellStyle name="Calculation" xfId="53"/>
    <cellStyle name="Check Cell" xfId="54"/>
    <cellStyle name="Comma" xfId="55"/>
    <cellStyle name="Comma [0]" xfId="56"/>
    <cellStyle name="Currency" xfId="57"/>
    <cellStyle name="Currency [0]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29</xdr:row>
      <xdr:rowOff>0</xdr:rowOff>
    </xdr:from>
    <xdr:to>
      <xdr:col>8</xdr:col>
      <xdr:colOff>819150</xdr:colOff>
      <xdr:row>31</xdr:row>
      <xdr:rowOff>209550</xdr:rowOff>
    </xdr:to>
    <xdr:pic>
      <xdr:nvPicPr>
        <xdr:cNvPr id="1" name="Picture 3" descr="OU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7191375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PageLayoutView="0" workbookViewId="0" topLeftCell="A15">
      <selection activeCell="K31" sqref="K31"/>
    </sheetView>
  </sheetViews>
  <sheetFormatPr defaultColWidth="12.7109375" defaultRowHeight="19.5" customHeight="1"/>
  <cols>
    <col min="1" max="1" width="18.7109375" style="0" customWidth="1"/>
    <col min="2" max="2" width="13.57421875" style="13" customWidth="1"/>
    <col min="3" max="3" width="14.28125" style="0" customWidth="1"/>
    <col min="4" max="4" width="13.28125" style="0" customWidth="1"/>
    <col min="5" max="5" width="12.421875" style="0" customWidth="1"/>
    <col min="6" max="6" width="11.421875" style="0" customWidth="1"/>
    <col min="7" max="7" width="11.7109375" style="0" customWidth="1"/>
    <col min="8" max="8" width="12.7109375" style="0" customWidth="1"/>
    <col min="9" max="9" width="12.57421875" style="0" customWidth="1"/>
    <col min="10" max="10" width="3.140625" style="0" customWidth="1"/>
    <col min="11" max="11" width="12.8515625" style="0" bestFit="1" customWidth="1"/>
    <col min="12" max="13" width="12.7109375" style="0" customWidth="1"/>
    <col min="14" max="14" width="8.28125" style="0" customWidth="1"/>
  </cols>
  <sheetData>
    <row r="1" spans="2:15" ht="19.5" customHeight="1">
      <c r="B1" s="34" t="s">
        <v>28</v>
      </c>
      <c r="C1" s="8"/>
      <c r="D1" s="22"/>
      <c r="E1" s="8"/>
      <c r="F1" s="23"/>
      <c r="G1" s="23"/>
      <c r="H1" s="23"/>
      <c r="I1" s="8"/>
      <c r="J1" s="8"/>
      <c r="K1" s="8"/>
      <c r="L1" s="8"/>
      <c r="M1" s="8"/>
      <c r="O1" s="8"/>
    </row>
    <row r="2" spans="1:15" ht="19.5" customHeight="1">
      <c r="A2" s="14" t="s">
        <v>1</v>
      </c>
      <c r="B2" s="11"/>
      <c r="C2" s="8"/>
      <c r="D2" s="24" t="s">
        <v>22</v>
      </c>
      <c r="E2" s="25"/>
      <c r="F2" s="25"/>
      <c r="G2" s="25"/>
      <c r="H2" s="25"/>
      <c r="I2" s="26"/>
      <c r="J2" s="9"/>
      <c r="K2" s="70" t="s">
        <v>25</v>
      </c>
      <c r="L2" s="72" t="s">
        <v>27</v>
      </c>
      <c r="M2" s="70" t="s">
        <v>26</v>
      </c>
      <c r="O2" s="8"/>
    </row>
    <row r="3" spans="1:15" ht="19.5" customHeight="1">
      <c r="A3" s="8"/>
      <c r="B3" s="11"/>
      <c r="C3" s="9"/>
      <c r="D3" s="63" t="s">
        <v>29</v>
      </c>
      <c r="E3" s="64"/>
      <c r="F3" s="64"/>
      <c r="G3" s="64"/>
      <c r="H3" s="64"/>
      <c r="I3" s="65"/>
      <c r="J3" s="9"/>
      <c r="K3" s="71"/>
      <c r="L3" s="73"/>
      <c r="M3" s="71"/>
      <c r="O3" s="8"/>
    </row>
    <row r="4" spans="1:15" ht="24" customHeight="1">
      <c r="A4" s="8" t="s">
        <v>2</v>
      </c>
      <c r="B4" s="37">
        <v>0.1</v>
      </c>
      <c r="C4" s="21" t="s">
        <v>3</v>
      </c>
      <c r="D4" s="66"/>
      <c r="E4" s="64"/>
      <c r="F4" s="64"/>
      <c r="G4" s="64"/>
      <c r="H4" s="64"/>
      <c r="I4" s="65"/>
      <c r="J4" s="9"/>
      <c r="K4" s="37">
        <v>0.1</v>
      </c>
      <c r="L4" s="37">
        <v>0.1127630869256275</v>
      </c>
      <c r="M4" s="46">
        <f>(+L4-K4)/+K4</f>
        <v>0.12763086925627498</v>
      </c>
      <c r="O4" s="8"/>
    </row>
    <row r="5" spans="1:15" ht="24.75" customHeight="1">
      <c r="A5" s="8" t="s">
        <v>17</v>
      </c>
      <c r="B5" s="37">
        <v>0.25</v>
      </c>
      <c r="C5" s="21" t="s">
        <v>16</v>
      </c>
      <c r="D5" s="66"/>
      <c r="E5" s="64"/>
      <c r="F5" s="64"/>
      <c r="G5" s="64"/>
      <c r="H5" s="64"/>
      <c r="I5" s="65"/>
      <c r="J5" s="9"/>
      <c r="K5" s="37">
        <v>0.25</v>
      </c>
      <c r="L5" s="45">
        <v>0.2762811877956196</v>
      </c>
      <c r="M5" s="46">
        <f>(+L5-K5)/+K5</f>
        <v>0.10512475118247844</v>
      </c>
      <c r="O5" s="8"/>
    </row>
    <row r="6" spans="1:15" ht="24" customHeight="1">
      <c r="A6" s="8" t="s">
        <v>21</v>
      </c>
      <c r="B6" s="37">
        <v>0.28</v>
      </c>
      <c r="C6" s="8" t="s">
        <v>20</v>
      </c>
      <c r="D6" s="66"/>
      <c r="E6" s="64"/>
      <c r="F6" s="64"/>
      <c r="G6" s="64"/>
      <c r="H6" s="64"/>
      <c r="I6" s="65"/>
      <c r="J6" s="9"/>
      <c r="K6" s="37">
        <v>0.28</v>
      </c>
      <c r="L6" s="45">
        <v>0.3052299402837949</v>
      </c>
      <c r="M6" s="46">
        <f>(+L6-K6)/+K6</f>
        <v>0.09010692958498172</v>
      </c>
      <c r="O6" s="8"/>
    </row>
    <row r="7" spans="1:13" ht="24" customHeight="1">
      <c r="A7" s="8"/>
      <c r="B7" s="12"/>
      <c r="C7" s="2"/>
      <c r="D7" s="67"/>
      <c r="E7" s="68"/>
      <c r="F7" s="68"/>
      <c r="G7" s="68"/>
      <c r="H7" s="68"/>
      <c r="I7" s="69"/>
      <c r="J7" s="6"/>
      <c r="K7" s="15"/>
      <c r="L7" s="15"/>
      <c r="M7" s="15"/>
    </row>
    <row r="8" spans="1:10" ht="19.5" customHeight="1">
      <c r="A8" s="1"/>
      <c r="B8" s="12"/>
      <c r="C8" s="2"/>
      <c r="D8" s="6"/>
      <c r="E8" s="6"/>
      <c r="F8" s="2"/>
      <c r="G8" s="2"/>
      <c r="H8" s="2"/>
      <c r="I8" s="2"/>
      <c r="J8" s="2"/>
    </row>
    <row r="9" spans="2:9" s="15" customFormat="1" ht="19.5" customHeight="1">
      <c r="B9" s="20"/>
      <c r="C9" s="17"/>
      <c r="D9" s="32" t="s">
        <v>4</v>
      </c>
      <c r="E9" s="32" t="s">
        <v>5</v>
      </c>
      <c r="F9" s="32" t="s">
        <v>6</v>
      </c>
      <c r="G9" s="32" t="s">
        <v>7</v>
      </c>
      <c r="H9" s="32" t="s">
        <v>8</v>
      </c>
      <c r="I9" s="32" t="s">
        <v>9</v>
      </c>
    </row>
    <row r="10" spans="1:9" s="15" customFormat="1" ht="19.5" customHeight="1">
      <c r="A10" s="16"/>
      <c r="B10" s="19" t="s">
        <v>23</v>
      </c>
      <c r="C10" s="16"/>
      <c r="D10" s="31">
        <v>0</v>
      </c>
      <c r="E10" s="31">
        <v>1</v>
      </c>
      <c r="F10" s="31">
        <v>2</v>
      </c>
      <c r="G10" s="31">
        <v>3</v>
      </c>
      <c r="H10" s="31">
        <v>4</v>
      </c>
      <c r="I10" s="31">
        <v>5</v>
      </c>
    </row>
    <row r="11" spans="1:9" s="15" customFormat="1" ht="19.5" customHeight="1">
      <c r="A11" s="16"/>
      <c r="B11" s="19"/>
      <c r="C11" s="16"/>
      <c r="D11" s="49" t="s">
        <v>30</v>
      </c>
      <c r="E11" s="49" t="s">
        <v>30</v>
      </c>
      <c r="F11" s="49" t="s">
        <v>30</v>
      </c>
      <c r="G11" s="49" t="s">
        <v>30</v>
      </c>
      <c r="H11" s="49" t="s">
        <v>30</v>
      </c>
      <c r="I11" s="49" t="s">
        <v>30</v>
      </c>
    </row>
    <row r="12" spans="1:9" s="15" customFormat="1" ht="19.5" customHeight="1">
      <c r="A12" s="16"/>
      <c r="B12" s="20" t="s">
        <v>0</v>
      </c>
      <c r="C12" s="17"/>
      <c r="D12" s="28">
        <v>-1000000</v>
      </c>
      <c r="E12" s="28"/>
      <c r="F12" s="28"/>
      <c r="G12" s="28"/>
      <c r="H12" s="28"/>
      <c r="I12" s="28"/>
    </row>
    <row r="13" spans="1:10" ht="19.5" customHeight="1">
      <c r="A13" s="5"/>
      <c r="B13" s="19"/>
      <c r="C13" s="4"/>
      <c r="D13" s="10"/>
      <c r="E13" s="10"/>
      <c r="F13" s="10"/>
      <c r="G13" s="10"/>
      <c r="H13" s="10"/>
      <c r="I13" s="10"/>
      <c r="J13" s="2"/>
    </row>
    <row r="14" spans="1:10" ht="19.5" customHeight="1">
      <c r="A14" s="5"/>
      <c r="B14" s="19" t="s">
        <v>10</v>
      </c>
      <c r="C14" s="4"/>
      <c r="D14" s="29"/>
      <c r="E14" s="4">
        <v>300000</v>
      </c>
      <c r="F14" s="4">
        <v>500000</v>
      </c>
      <c r="G14" s="4">
        <v>600000</v>
      </c>
      <c r="H14" s="4">
        <v>600000</v>
      </c>
      <c r="I14" s="4">
        <v>600000</v>
      </c>
      <c r="J14" s="2"/>
    </row>
    <row r="15" spans="1:10" ht="19.5" customHeight="1">
      <c r="A15" s="6"/>
      <c r="B15" s="20" t="s">
        <v>11</v>
      </c>
      <c r="C15" s="28"/>
      <c r="D15" s="28"/>
      <c r="E15" s="28">
        <f>-E14*Cost</f>
        <v>-75000</v>
      </c>
      <c r="F15" s="28">
        <f>-F14*Cost</f>
        <v>-125000</v>
      </c>
      <c r="G15" s="28">
        <f>-G14*Cost</f>
        <v>-150000</v>
      </c>
      <c r="H15" s="28">
        <f>-H14*Cost</f>
        <v>-150000</v>
      </c>
      <c r="I15" s="28">
        <f>-I14*Cost</f>
        <v>-150000</v>
      </c>
      <c r="J15" s="2"/>
    </row>
    <row r="16" spans="1:10" ht="19.5" customHeight="1">
      <c r="A16" s="6"/>
      <c r="B16" s="19" t="s">
        <v>24</v>
      </c>
      <c r="C16" s="4"/>
      <c r="D16" s="29"/>
      <c r="E16" s="41">
        <f>+E14+E15</f>
        <v>225000</v>
      </c>
      <c r="F16" s="42">
        <f>+F14+F15</f>
        <v>375000</v>
      </c>
      <c r="G16" s="42">
        <f>+G14+G15</f>
        <v>450000</v>
      </c>
      <c r="H16" s="42">
        <f>+H14+H15</f>
        <v>450000</v>
      </c>
      <c r="I16" s="43">
        <f>+I14+I15</f>
        <v>450000</v>
      </c>
      <c r="J16" s="2"/>
    </row>
    <row r="17" spans="1:10" ht="19.5" customHeight="1">
      <c r="A17" s="6"/>
      <c r="B17" s="18" t="s">
        <v>19</v>
      </c>
      <c r="C17" s="27"/>
      <c r="D17" s="35"/>
      <c r="E17" s="44">
        <f>-E16*Corporate_tax</f>
        <v>-63000.00000000001</v>
      </c>
      <c r="F17" s="44">
        <f>-F16*Corporate_tax</f>
        <v>-105000.00000000001</v>
      </c>
      <c r="G17" s="44">
        <f>-G16*Corporate_tax</f>
        <v>-126000.00000000001</v>
      </c>
      <c r="H17" s="44">
        <f>-H16*Corporate_tax</f>
        <v>-126000.00000000001</v>
      </c>
      <c r="I17" s="44">
        <f>-I16*Corporate_tax</f>
        <v>-126000.00000000001</v>
      </c>
      <c r="J17" s="2"/>
    </row>
    <row r="18" spans="1:10" ht="19.5" customHeight="1">
      <c r="A18" s="6"/>
      <c r="B18" s="19"/>
      <c r="C18" s="4"/>
      <c r="D18" s="10"/>
      <c r="E18" s="10"/>
      <c r="F18" s="10"/>
      <c r="G18" s="10"/>
      <c r="H18" s="10"/>
      <c r="I18" s="10"/>
      <c r="J18" s="2"/>
    </row>
    <row r="19" spans="1:10" ht="19.5" customHeight="1">
      <c r="A19" s="6"/>
      <c r="B19" s="19" t="s">
        <v>12</v>
      </c>
      <c r="C19" s="4"/>
      <c r="D19" s="38">
        <f>SUM(D12:D18)</f>
        <v>-1000000</v>
      </c>
      <c r="E19" s="38">
        <f>+E14+E15+E17</f>
        <v>162000</v>
      </c>
      <c r="F19" s="38">
        <f>+F14+F15+F17</f>
        <v>270000</v>
      </c>
      <c r="G19" s="38">
        <f>+G14+G15+G17</f>
        <v>324000</v>
      </c>
      <c r="H19" s="38">
        <f>+H14+H15+H17</f>
        <v>324000</v>
      </c>
      <c r="I19" s="38">
        <f>+I14+I15+I17</f>
        <v>324000</v>
      </c>
      <c r="J19" s="2"/>
    </row>
    <row r="20" spans="1:10" ht="19.5" customHeight="1">
      <c r="A20" s="6"/>
      <c r="B20" s="20" t="s">
        <v>13</v>
      </c>
      <c r="C20" s="28"/>
      <c r="D20" s="40">
        <f aca="true" t="shared" si="0" ref="D20:I20">1/(1+Discount_rate)^D10</f>
        <v>1</v>
      </c>
      <c r="E20" s="40">
        <f t="shared" si="0"/>
        <v>0.9090909090909091</v>
      </c>
      <c r="F20" s="40">
        <f t="shared" si="0"/>
        <v>0.8264462809917354</v>
      </c>
      <c r="G20" s="40">
        <f t="shared" si="0"/>
        <v>0.7513148009015775</v>
      </c>
      <c r="H20" s="40">
        <f t="shared" si="0"/>
        <v>0.6830134553650705</v>
      </c>
      <c r="I20" s="40">
        <f t="shared" si="0"/>
        <v>0.6209213230591549</v>
      </c>
      <c r="J20" s="2"/>
    </row>
    <row r="21" spans="1:10" ht="19.5" customHeight="1">
      <c r="A21" s="6"/>
      <c r="B21" s="19" t="s">
        <v>14</v>
      </c>
      <c r="C21" s="4"/>
      <c r="D21" s="38">
        <f aca="true" t="shared" si="1" ref="D21:I21">+D20*+D19</f>
        <v>-1000000</v>
      </c>
      <c r="E21" s="38">
        <f t="shared" si="1"/>
        <v>147272.72727272726</v>
      </c>
      <c r="F21" s="38">
        <f t="shared" si="1"/>
        <v>223140.49586776856</v>
      </c>
      <c r="G21" s="38">
        <f t="shared" si="1"/>
        <v>243425.99549211113</v>
      </c>
      <c r="H21" s="38">
        <f t="shared" si="1"/>
        <v>221296.35953828285</v>
      </c>
      <c r="I21" s="38">
        <f t="shared" si="1"/>
        <v>201178.5086711662</v>
      </c>
      <c r="J21" s="2"/>
    </row>
    <row r="22" spans="1:10" ht="19.5" customHeight="1">
      <c r="A22" s="6"/>
      <c r="B22" s="18" t="s">
        <v>15</v>
      </c>
      <c r="C22" s="27"/>
      <c r="D22" s="36">
        <f>SUM(D21:I21)</f>
        <v>36314.086842056015</v>
      </c>
      <c r="E22" s="36"/>
      <c r="F22" s="36"/>
      <c r="G22" s="36"/>
      <c r="H22" s="36"/>
      <c r="I22" s="36"/>
      <c r="J22" s="2"/>
    </row>
    <row r="23" spans="1:10" ht="19.5" customHeight="1">
      <c r="A23" s="6"/>
      <c r="B23" s="19"/>
      <c r="C23" s="4"/>
      <c r="D23" s="39"/>
      <c r="E23" s="6"/>
      <c r="F23" s="6"/>
      <c r="G23" s="6"/>
      <c r="H23" s="6"/>
      <c r="I23" s="6"/>
      <c r="J23" s="2"/>
    </row>
    <row r="24" spans="1:9" ht="19.5" customHeight="1">
      <c r="A24" s="7"/>
      <c r="B24" s="19" t="s">
        <v>18</v>
      </c>
      <c r="C24" s="4"/>
      <c r="D24" s="30">
        <f>IRR(D19:I19)</f>
        <v>0.1127630869400027</v>
      </c>
      <c r="E24" s="30"/>
      <c r="F24" s="30"/>
      <c r="G24" s="30"/>
      <c r="H24" s="30"/>
      <c r="I24" s="30"/>
    </row>
    <row r="25" spans="1:10" ht="19.5" customHeight="1">
      <c r="A25" s="6"/>
      <c r="B25" s="47"/>
      <c r="C25" s="28"/>
      <c r="D25" s="33"/>
      <c r="E25" s="33"/>
      <c r="F25" s="33"/>
      <c r="G25" s="33"/>
      <c r="H25" s="33"/>
      <c r="I25" s="33"/>
      <c r="J25" s="2"/>
    </row>
    <row r="26" spans="1:13" ht="1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0" ht="19.5" customHeight="1">
      <c r="A27" s="2"/>
      <c r="B27" s="12"/>
      <c r="C27" s="2"/>
      <c r="D27" s="2"/>
      <c r="E27" s="2"/>
      <c r="F27" s="2"/>
      <c r="G27" s="2"/>
      <c r="H27" s="2"/>
      <c r="I27" s="2"/>
      <c r="J27" s="2"/>
    </row>
    <row r="28" spans="1:9" ht="19.5" customHeight="1">
      <c r="A28" s="3"/>
      <c r="B28" s="12"/>
      <c r="C28" s="2"/>
      <c r="D28" s="2"/>
      <c r="E28" s="2"/>
      <c r="F28" s="2"/>
      <c r="G28" s="2"/>
      <c r="H28" s="2"/>
      <c r="I28" s="2"/>
    </row>
    <row r="29" spans="1:9" ht="19.5" customHeight="1">
      <c r="A29" s="50"/>
      <c r="B29" s="51"/>
      <c r="C29" s="33"/>
      <c r="D29" s="33"/>
      <c r="E29" s="33"/>
      <c r="F29" s="33"/>
      <c r="G29" s="33"/>
      <c r="H29" s="33"/>
      <c r="I29" s="52"/>
    </row>
    <row r="30" spans="1:9" ht="19.5" customHeight="1">
      <c r="A30" s="53" t="s">
        <v>31</v>
      </c>
      <c r="B30" s="54" t="s">
        <v>39</v>
      </c>
      <c r="C30" s="6"/>
      <c r="D30" s="6"/>
      <c r="E30" s="6"/>
      <c r="F30" s="6"/>
      <c r="G30" s="6"/>
      <c r="H30" s="6"/>
      <c r="I30" s="55"/>
    </row>
    <row r="31" spans="1:9" ht="19.5" customHeight="1">
      <c r="A31" s="53" t="s">
        <v>32</v>
      </c>
      <c r="B31" s="56">
        <v>2015</v>
      </c>
      <c r="C31" s="6"/>
      <c r="D31" s="6"/>
      <c r="E31" s="6"/>
      <c r="F31" s="6"/>
      <c r="G31" s="6"/>
      <c r="H31" s="6"/>
      <c r="I31" s="55"/>
    </row>
    <row r="32" spans="1:9" ht="19.5" customHeight="1">
      <c r="A32" s="53" t="s">
        <v>33</v>
      </c>
      <c r="B32" s="57" t="s">
        <v>34</v>
      </c>
      <c r="C32" s="4"/>
      <c r="D32" s="4"/>
      <c r="E32" s="4"/>
      <c r="F32" s="4"/>
      <c r="G32" s="4"/>
      <c r="H32" s="4"/>
      <c r="I32" s="58"/>
    </row>
    <row r="33" spans="1:9" ht="19.5" customHeight="1">
      <c r="A33" s="53" t="s">
        <v>35</v>
      </c>
      <c r="B33" s="59" t="s">
        <v>36</v>
      </c>
      <c r="C33" s="4"/>
      <c r="D33" s="4"/>
      <c r="E33" s="4"/>
      <c r="F33" s="4"/>
      <c r="G33" s="4"/>
      <c r="H33" s="4"/>
      <c r="I33" s="58"/>
    </row>
    <row r="34" spans="1:9" ht="19.5" customHeight="1">
      <c r="A34" s="53" t="s">
        <v>37</v>
      </c>
      <c r="B34" s="59" t="s">
        <v>38</v>
      </c>
      <c r="C34" s="4"/>
      <c r="D34" s="4"/>
      <c r="E34" s="4"/>
      <c r="F34" s="4"/>
      <c r="G34" s="4"/>
      <c r="H34" s="4"/>
      <c r="I34" s="58"/>
    </row>
    <row r="35" spans="1:9" ht="19.5" customHeight="1">
      <c r="A35" s="60"/>
      <c r="B35" s="61"/>
      <c r="C35" s="27"/>
      <c r="D35" s="27"/>
      <c r="E35" s="27"/>
      <c r="F35" s="27"/>
      <c r="G35" s="27"/>
      <c r="H35" s="27"/>
      <c r="I35" s="62"/>
    </row>
  </sheetData>
  <sheetProtection sheet="1"/>
  <mergeCells count="4">
    <mergeCell ref="D3:I7"/>
    <mergeCell ref="K2:K3"/>
    <mergeCell ref="L2:L3"/>
    <mergeCell ref="M2:M3"/>
  </mergeCells>
  <printOptions/>
  <pageMargins left="0.75" right="0.75" top="1" bottom="1" header="0.5" footer="0.5"/>
  <pageSetup fitToHeight="1" fitToWidth="1" horizontalDpi="600" verticalDpi="600" orientation="landscape" paperSize="9" scale="72" r:id="rId2"/>
  <ignoredErrors>
    <ignoredError sqref="D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Westminster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Marylebone Campus</dc:creator>
  <cp:keywords/>
  <dc:description/>
  <cp:lastModifiedBy>Edwina.Jones</cp:lastModifiedBy>
  <cp:lastPrinted>2011-11-24T13:07:56Z</cp:lastPrinted>
  <dcterms:created xsi:type="dcterms:W3CDTF">2006-11-30T16:38:04Z</dcterms:created>
  <dcterms:modified xsi:type="dcterms:W3CDTF">2015-08-05T10:38:12Z</dcterms:modified>
  <cp:category/>
  <cp:version/>
  <cp:contentType/>
  <cp:contentStatus/>
</cp:coreProperties>
</file>