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openuniv-my.sharepoint.com/personal/fch39_open_ac_uk/Documents/Documents/Documents/SAGE/April 2021_returntosage/Three outputs/outputs/Year 5 deliverables/"/>
    </mc:Choice>
  </mc:AlternateContent>
  <xr:revisionPtr revIDLastSave="17" documentId="8_{635DF14E-8D15-47F5-A239-C2070049D0E3}" xr6:coauthVersionLast="47" xr6:coauthVersionMax="47" xr10:uidLastSave="{8BFF854D-DCB5-457B-BD16-EF36BB8268E4}"/>
  <bookViews>
    <workbookView xWindow="-108" yWindow="-108" windowWidth="23256" windowHeight="12576" activeTab="1" xr2:uid="{1A19B38F-520A-4EF3-AA96-F3E8F34EDF0E}"/>
  </bookViews>
  <sheets>
    <sheet name="Hub details" sheetId="5" r:id="rId1"/>
    <sheet name="IPA" sheetId="8" r:id="rId2"/>
    <sheet name="MPA" sheetId="2" r:id="rId3"/>
    <sheet name="EPA" sheetId="4" r:id="rId4"/>
    <sheet name="Progression"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8" l="1"/>
  <c r="V6" i="8"/>
  <c r="V7" i="8"/>
  <c r="W7" i="8" s="1"/>
  <c r="F7" i="6" s="1"/>
  <c r="V8" i="8"/>
  <c r="W8" i="8" s="1"/>
  <c r="F8" i="6" s="1"/>
  <c r="V9" i="8"/>
  <c r="W9" i="8"/>
  <c r="F9" i="6" s="1"/>
  <c r="V10" i="8"/>
  <c r="W10" i="8"/>
  <c r="V11" i="8"/>
  <c r="W11" i="8" s="1"/>
  <c r="F11" i="6" s="1"/>
  <c r="V12" i="8"/>
  <c r="W12" i="8" s="1"/>
  <c r="F12" i="6" s="1"/>
  <c r="V13" i="8"/>
  <c r="W13" i="8"/>
  <c r="F13" i="6" s="1"/>
  <c r="V14" i="8"/>
  <c r="W14" i="8"/>
  <c r="V15" i="8"/>
  <c r="W15" i="8" s="1"/>
  <c r="F15" i="6" s="1"/>
  <c r="V16" i="8"/>
  <c r="W16" i="8" s="1"/>
  <c r="F16" i="6" s="1"/>
  <c r="V17" i="8"/>
  <c r="W17" i="8"/>
  <c r="F17" i="6" s="1"/>
  <c r="V18" i="8"/>
  <c r="W18" i="8"/>
  <c r="V19" i="8"/>
  <c r="W19" i="8" s="1"/>
  <c r="F19" i="6" s="1"/>
  <c r="V20" i="8"/>
  <c r="W20" i="8" s="1"/>
  <c r="F20" i="6" s="1"/>
  <c r="V21" i="8"/>
  <c r="W21" i="8"/>
  <c r="F21" i="6" s="1"/>
  <c r="V22" i="8"/>
  <c r="W22" i="8"/>
  <c r="V23" i="8"/>
  <c r="W23" i="8" s="1"/>
  <c r="F23" i="6" s="1"/>
  <c r="V24" i="8"/>
  <c r="W24" i="8" s="1"/>
  <c r="F24" i="6" s="1"/>
  <c r="V25" i="8"/>
  <c r="W25" i="8"/>
  <c r="F25" i="6" s="1"/>
  <c r="V26" i="8"/>
  <c r="W26" i="8"/>
  <c r="V27" i="8"/>
  <c r="W27" i="8" s="1"/>
  <c r="F27" i="6" s="1"/>
  <c r="V28" i="8"/>
  <c r="W28" i="8" s="1"/>
  <c r="F28" i="6" s="1"/>
  <c r="V29" i="8"/>
  <c r="W29" i="8"/>
  <c r="F29" i="6" s="1"/>
  <c r="V30" i="8"/>
  <c r="W30" i="8"/>
  <c r="V31" i="8"/>
  <c r="W31" i="8" s="1"/>
  <c r="F31" i="6" s="1"/>
  <c r="V32" i="8"/>
  <c r="W32" i="8" s="1"/>
  <c r="F32" i="6" s="1"/>
  <c r="V33" i="8"/>
  <c r="W33" i="8"/>
  <c r="F33" i="6" s="1"/>
  <c r="V34" i="8"/>
  <c r="W34" i="8"/>
  <c r="V35" i="8"/>
  <c r="W35" i="8" s="1"/>
  <c r="F35" i="6" s="1"/>
  <c r="V36" i="8"/>
  <c r="W36" i="8" s="1"/>
  <c r="F36" i="6" s="1"/>
  <c r="V37" i="8"/>
  <c r="W37" i="8"/>
  <c r="F37" i="6" s="1"/>
  <c r="V38" i="8"/>
  <c r="W38" i="8"/>
  <c r="V39" i="8"/>
  <c r="W39" i="8" s="1"/>
  <c r="F39" i="6" s="1"/>
  <c r="V40" i="8"/>
  <c r="W40" i="8" s="1"/>
  <c r="F40" i="6" s="1"/>
  <c r="V41" i="8"/>
  <c r="W41" i="8"/>
  <c r="F41" i="6" s="1"/>
  <c r="V42" i="8"/>
  <c r="W42" i="8"/>
  <c r="V43" i="8"/>
  <c r="W43" i="8" s="1"/>
  <c r="F43" i="6" s="1"/>
  <c r="V44" i="8"/>
  <c r="W44" i="8" s="1"/>
  <c r="F44" i="6" s="1"/>
  <c r="V45" i="8"/>
  <c r="W45" i="8"/>
  <c r="F45" i="6" s="1"/>
  <c r="V46" i="8"/>
  <c r="W46" i="8"/>
  <c r="V47" i="8"/>
  <c r="W47" i="8" s="1"/>
  <c r="F47" i="6" s="1"/>
  <c r="V48" i="8"/>
  <c r="W48" i="8" s="1"/>
  <c r="F48" i="6" s="1"/>
  <c r="V49" i="8"/>
  <c r="W49" i="8"/>
  <c r="F49" i="6" s="1"/>
  <c r="V50" i="8"/>
  <c r="W50" i="8"/>
  <c r="V51" i="8"/>
  <c r="W51" i="8" s="1"/>
  <c r="F51" i="6" s="1"/>
  <c r="V52" i="8"/>
  <c r="W52" i="8" s="1"/>
  <c r="F52" i="6" s="1"/>
  <c r="V53" i="8"/>
  <c r="W53" i="8"/>
  <c r="F53" i="6" s="1"/>
  <c r="V54" i="8"/>
  <c r="W54" i="8"/>
  <c r="V55" i="8"/>
  <c r="W55" i="8" s="1"/>
  <c r="F55" i="6" s="1"/>
  <c r="V56" i="8"/>
  <c r="W56" i="8" s="1"/>
  <c r="F56" i="6" s="1"/>
  <c r="V57" i="8"/>
  <c r="W57" i="8"/>
  <c r="F57" i="6" s="1"/>
  <c r="V58" i="8"/>
  <c r="W58" i="8"/>
  <c r="V59" i="8"/>
  <c r="W59" i="8" s="1"/>
  <c r="F59" i="6" s="1"/>
  <c r="V60" i="8"/>
  <c r="W60" i="8" s="1"/>
  <c r="F60" i="6" s="1"/>
  <c r="V61" i="8"/>
  <c r="W61" i="8"/>
  <c r="F61" i="6" s="1"/>
  <c r="V62" i="8"/>
  <c r="W62" i="8"/>
  <c r="V63" i="8"/>
  <c r="W63" i="8" s="1"/>
  <c r="F63" i="6" s="1"/>
  <c r="V64" i="8"/>
  <c r="W64" i="8" s="1"/>
  <c r="F64" i="6" s="1"/>
  <c r="V65" i="8"/>
  <c r="W65" i="8"/>
  <c r="F65" i="6" s="1"/>
  <c r="V66" i="8"/>
  <c r="W66" i="8"/>
  <c r="V67" i="8"/>
  <c r="W67" i="8" s="1"/>
  <c r="F67" i="6" s="1"/>
  <c r="V68" i="8"/>
  <c r="W68" i="8" s="1"/>
  <c r="F68" i="6" s="1"/>
  <c r="V69" i="8"/>
  <c r="W69" i="8"/>
  <c r="F69" i="6" s="1"/>
  <c r="V70" i="8"/>
  <c r="W70" i="8"/>
  <c r="V71" i="8"/>
  <c r="W71" i="8" s="1"/>
  <c r="F71" i="6" s="1"/>
  <c r="V72" i="8"/>
  <c r="W72" i="8" s="1"/>
  <c r="F72" i="6" s="1"/>
  <c r="V73" i="8"/>
  <c r="W73" i="8"/>
  <c r="F73" i="6" s="1"/>
  <c r="V74" i="8"/>
  <c r="W74" i="8"/>
  <c r="V75" i="8"/>
  <c r="W75" i="8" s="1"/>
  <c r="F75" i="6" s="1"/>
  <c r="V76" i="8"/>
  <c r="W76" i="8" s="1"/>
  <c r="F76" i="6" s="1"/>
  <c r="V77" i="8"/>
  <c r="W77" i="8"/>
  <c r="F77" i="6" s="1"/>
  <c r="V78" i="8"/>
  <c r="W78" i="8"/>
  <c r="V79" i="8"/>
  <c r="W79" i="8" s="1"/>
  <c r="F79" i="6" s="1"/>
  <c r="V80" i="8"/>
  <c r="W80" i="8" s="1"/>
  <c r="F80" i="6" s="1"/>
  <c r="V81" i="8"/>
  <c r="W81" i="8"/>
  <c r="F81" i="6" s="1"/>
  <c r="V82" i="8"/>
  <c r="W82" i="8"/>
  <c r="V83" i="8"/>
  <c r="W83" i="8" s="1"/>
  <c r="F83" i="6" s="1"/>
  <c r="V84" i="8"/>
  <c r="W84" i="8" s="1"/>
  <c r="F84" i="6" s="1"/>
  <c r="V85" i="8"/>
  <c r="W85" i="8"/>
  <c r="F85" i="6" s="1"/>
  <c r="V86" i="8"/>
  <c r="W86" i="8"/>
  <c r="V87" i="8"/>
  <c r="W87" i="8" s="1"/>
  <c r="F87" i="6" s="1"/>
  <c r="V88" i="8"/>
  <c r="W88" i="8" s="1"/>
  <c r="F88" i="6" s="1"/>
  <c r="V89" i="8"/>
  <c r="W89" i="8"/>
  <c r="F89" i="6" s="1"/>
  <c r="V90" i="8"/>
  <c r="W90" i="8"/>
  <c r="V91" i="8"/>
  <c r="W91" i="8" s="1"/>
  <c r="F91" i="6" s="1"/>
  <c r="V92" i="8"/>
  <c r="W92" i="8" s="1"/>
  <c r="F92" i="6" s="1"/>
  <c r="V93" i="8"/>
  <c r="W93" i="8"/>
  <c r="F93" i="6" s="1"/>
  <c r="V94" i="8"/>
  <c r="W94" i="8"/>
  <c r="V95" i="8"/>
  <c r="W95" i="8" s="1"/>
  <c r="F95" i="6" s="1"/>
  <c r="V96" i="8"/>
  <c r="W96" i="8" s="1"/>
  <c r="F96" i="6" s="1"/>
  <c r="V97" i="8"/>
  <c r="W97" i="8"/>
  <c r="F97" i="6" s="1"/>
  <c r="V98" i="8"/>
  <c r="W98" i="8"/>
  <c r="V99" i="8"/>
  <c r="W99" i="8" s="1"/>
  <c r="F99" i="6" s="1"/>
  <c r="V100" i="8"/>
  <c r="W100" i="8" s="1"/>
  <c r="F100" i="6" s="1"/>
  <c r="V101" i="8"/>
  <c r="W101" i="8"/>
  <c r="F101" i="6" s="1"/>
  <c r="V102" i="8"/>
  <c r="W102" i="8"/>
  <c r="V103" i="8"/>
  <c r="W103" i="8" s="1"/>
  <c r="F103" i="6" s="1"/>
  <c r="V104" i="8"/>
  <c r="W104" i="8" s="1"/>
  <c r="F104" i="6" s="1"/>
  <c r="V105" i="8"/>
  <c r="W105" i="8"/>
  <c r="F105" i="6" s="1"/>
  <c r="V106" i="8"/>
  <c r="W106" i="8"/>
  <c r="V107" i="8"/>
  <c r="W107" i="8" s="1"/>
  <c r="F107" i="6" s="1"/>
  <c r="V108" i="8"/>
  <c r="W108" i="8" s="1"/>
  <c r="F108" i="6" s="1"/>
  <c r="V109" i="8"/>
  <c r="W109" i="8"/>
  <c r="F109" i="6" s="1"/>
  <c r="V110" i="8"/>
  <c r="W110" i="8"/>
  <c r="V111" i="8"/>
  <c r="W111" i="8" s="1"/>
  <c r="F111" i="6" s="1"/>
  <c r="V112" i="8"/>
  <c r="W112" i="8" s="1"/>
  <c r="F112" i="6" s="1"/>
  <c r="V113" i="8"/>
  <c r="W113" i="8"/>
  <c r="F113" i="6" s="1"/>
  <c r="V114" i="8"/>
  <c r="W114" i="8"/>
  <c r="V115" i="8"/>
  <c r="W115" i="8" s="1"/>
  <c r="F115" i="6" s="1"/>
  <c r="V116" i="8"/>
  <c r="W116" i="8" s="1"/>
  <c r="F116" i="6" s="1"/>
  <c r="V117" i="8"/>
  <c r="W117" i="8"/>
  <c r="F117" i="6" s="1"/>
  <c r="V118" i="8"/>
  <c r="W118" i="8"/>
  <c r="V119" i="8"/>
  <c r="W119" i="8" s="1"/>
  <c r="F119" i="6" s="1"/>
  <c r="V120" i="8"/>
  <c r="W120" i="8" s="1"/>
  <c r="F120" i="6" s="1"/>
  <c r="V121" i="8"/>
  <c r="W121" i="8"/>
  <c r="F121" i="6" s="1"/>
  <c r="V122" i="8"/>
  <c r="W122" i="8"/>
  <c r="V123" i="8"/>
  <c r="W123" i="8" s="1"/>
  <c r="F123" i="6" s="1"/>
  <c r="Q7" i="8"/>
  <c r="Q8" i="8"/>
  <c r="Q9" i="8"/>
  <c r="Q10" i="8"/>
  <c r="Q11" i="8"/>
  <c r="Q12" i="8"/>
  <c r="Q13" i="8"/>
  <c r="Q14" i="8"/>
  <c r="Q15" i="8"/>
  <c r="Q16" i="8"/>
  <c r="Q17" i="8"/>
  <c r="Q18" i="8"/>
  <c r="Q19" i="8"/>
  <c r="Q20" i="8"/>
  <c r="Q21" i="8"/>
  <c r="Q22" i="8"/>
  <c r="Q23" i="8"/>
  <c r="Q24" i="8"/>
  <c r="Q25" i="8"/>
  <c r="Q26" i="8"/>
  <c r="Q27" i="8"/>
  <c r="Q28" i="8"/>
  <c r="Q29" i="8"/>
  <c r="Q30" i="8"/>
  <c r="Q31" i="8"/>
  <c r="Q32" i="8"/>
  <c r="Q33" i="8"/>
  <c r="Q34" i="8"/>
  <c r="Q35" i="8"/>
  <c r="Q36" i="8"/>
  <c r="Q37" i="8"/>
  <c r="Q38" i="8"/>
  <c r="Q39" i="8"/>
  <c r="Q40" i="8"/>
  <c r="Q41" i="8"/>
  <c r="Q42" i="8"/>
  <c r="Q43" i="8"/>
  <c r="Q44" i="8"/>
  <c r="Q45" i="8"/>
  <c r="Q46" i="8"/>
  <c r="Q47" i="8"/>
  <c r="Q48" i="8"/>
  <c r="Q49" i="8"/>
  <c r="Q50" i="8"/>
  <c r="Q51" i="8"/>
  <c r="Q52" i="8"/>
  <c r="Q53" i="8"/>
  <c r="Q54" i="8"/>
  <c r="Q55" i="8"/>
  <c r="Q56" i="8"/>
  <c r="Q57" i="8"/>
  <c r="Q58" i="8"/>
  <c r="Q59" i="8"/>
  <c r="Q60" i="8"/>
  <c r="Q61" i="8"/>
  <c r="Q62" i="8"/>
  <c r="Q63" i="8"/>
  <c r="Q64" i="8"/>
  <c r="Q65" i="8"/>
  <c r="Q66" i="8"/>
  <c r="Q67" i="8"/>
  <c r="Q68" i="8"/>
  <c r="Q69" i="8"/>
  <c r="Q70" i="8"/>
  <c r="Q71" i="8"/>
  <c r="Q72" i="8"/>
  <c r="Q73" i="8"/>
  <c r="Q74" i="8"/>
  <c r="Q75" i="8"/>
  <c r="Q76" i="8"/>
  <c r="Q77" i="8"/>
  <c r="Q78" i="8"/>
  <c r="Q79" i="8"/>
  <c r="Q80" i="8"/>
  <c r="Q81" i="8"/>
  <c r="Q82" i="8"/>
  <c r="Q83" i="8"/>
  <c r="Q84" i="8"/>
  <c r="Q85" i="8"/>
  <c r="Q86" i="8"/>
  <c r="Q87" i="8"/>
  <c r="Q88" i="8"/>
  <c r="Q89" i="8"/>
  <c r="Q90" i="8"/>
  <c r="Q91" i="8"/>
  <c r="Q92" i="8"/>
  <c r="Q93" i="8"/>
  <c r="Q94" i="8"/>
  <c r="Q95" i="8"/>
  <c r="Q96" i="8"/>
  <c r="Q97" i="8"/>
  <c r="Q98" i="8"/>
  <c r="Q99" i="8"/>
  <c r="Q100" i="8"/>
  <c r="Q101" i="8"/>
  <c r="Q102" i="8"/>
  <c r="Q103" i="8"/>
  <c r="Q104" i="8"/>
  <c r="Q105" i="8"/>
  <c r="Q106" i="8"/>
  <c r="Q107" i="8"/>
  <c r="Q108" i="8"/>
  <c r="Q109" i="8"/>
  <c r="Q110" i="8"/>
  <c r="Q111" i="8"/>
  <c r="Q112" i="8"/>
  <c r="Q113" i="8"/>
  <c r="Q114" i="8"/>
  <c r="Q115" i="8"/>
  <c r="Q116" i="8"/>
  <c r="Q117" i="8"/>
  <c r="Q118" i="8"/>
  <c r="Q119" i="8"/>
  <c r="Q120" i="8"/>
  <c r="Q121" i="8"/>
  <c r="Q122" i="8"/>
  <c r="Q123" i="8"/>
  <c r="K6" i="8"/>
  <c r="C6" i="6" s="1"/>
  <c r="K7"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K121" i="8"/>
  <c r="K122" i="8"/>
  <c r="K123" i="8"/>
  <c r="V6" i="2"/>
  <c r="W6" i="2"/>
  <c r="V7" i="2"/>
  <c r="W7" i="2"/>
  <c r="V8" i="2"/>
  <c r="W8" i="2"/>
  <c r="V9" i="2"/>
  <c r="W9" i="2"/>
  <c r="V10" i="2"/>
  <c r="W10" i="2"/>
  <c r="V11" i="2"/>
  <c r="W11" i="2"/>
  <c r="V12" i="2"/>
  <c r="W12" i="2"/>
  <c r="V13" i="2"/>
  <c r="W13" i="2"/>
  <c r="V14" i="2"/>
  <c r="W14" i="2"/>
  <c r="V15" i="2"/>
  <c r="W15" i="2"/>
  <c r="V16" i="2"/>
  <c r="W16" i="2"/>
  <c r="V17" i="2"/>
  <c r="W17" i="2"/>
  <c r="V18" i="2"/>
  <c r="W18" i="2"/>
  <c r="V19" i="2"/>
  <c r="W19" i="2"/>
  <c r="V20" i="2"/>
  <c r="W20" i="2"/>
  <c r="V21" i="2"/>
  <c r="W21" i="2"/>
  <c r="V22" i="2"/>
  <c r="W22" i="2"/>
  <c r="V23" i="2"/>
  <c r="W23" i="2"/>
  <c r="Q6" i="2"/>
  <c r="Q7" i="2"/>
  <c r="Q8" i="2"/>
  <c r="Q9" i="2"/>
  <c r="Q10" i="2"/>
  <c r="Q11" i="2"/>
  <c r="Q12" i="2"/>
  <c r="Q13" i="2"/>
  <c r="Q14" i="2"/>
  <c r="Q15" i="2"/>
  <c r="Q16" i="2"/>
  <c r="Q17" i="2"/>
  <c r="Q18" i="2"/>
  <c r="Q19" i="2"/>
  <c r="Q20" i="2"/>
  <c r="Q21" i="2"/>
  <c r="Q22" i="2"/>
  <c r="Q23" i="2"/>
  <c r="K6" i="2"/>
  <c r="K7" i="2"/>
  <c r="K8" i="2"/>
  <c r="K9" i="2"/>
  <c r="K10" i="2"/>
  <c r="K11" i="2"/>
  <c r="K12" i="2"/>
  <c r="K13" i="2"/>
  <c r="K14" i="2"/>
  <c r="K15" i="2"/>
  <c r="K16" i="2"/>
  <c r="K17" i="2"/>
  <c r="K18" i="2"/>
  <c r="K19" i="2"/>
  <c r="K20" i="2"/>
  <c r="K21" i="2"/>
  <c r="K22" i="2"/>
  <c r="K23" i="2"/>
  <c r="V6" i="4"/>
  <c r="V7" i="4"/>
  <c r="W7" i="4" s="1"/>
  <c r="V8" i="4"/>
  <c r="W8" i="4" s="1"/>
  <c r="V9" i="4"/>
  <c r="V10" i="4"/>
  <c r="V11" i="4"/>
  <c r="V12" i="4"/>
  <c r="V13" i="4"/>
  <c r="W13" i="4" s="1"/>
  <c r="V14" i="4"/>
  <c r="V15" i="4"/>
  <c r="W15" i="4" s="1"/>
  <c r="V16" i="4"/>
  <c r="W16" i="4" s="1"/>
  <c r="V17" i="4"/>
  <c r="V18" i="4"/>
  <c r="V19" i="4"/>
  <c r="V20" i="4"/>
  <c r="V21" i="4"/>
  <c r="W21" i="4" s="1"/>
  <c r="V22" i="4"/>
  <c r="V23" i="4"/>
  <c r="W23" i="4" s="1"/>
  <c r="W6" i="4"/>
  <c r="W9" i="4"/>
  <c r="W10" i="4"/>
  <c r="W11" i="4"/>
  <c r="W12" i="4"/>
  <c r="W14" i="4"/>
  <c r="W17" i="4"/>
  <c r="W18" i="4"/>
  <c r="W19" i="4"/>
  <c r="W20" i="4"/>
  <c r="W22" i="4"/>
  <c r="Q6" i="4"/>
  <c r="Q7" i="4"/>
  <c r="Q8" i="4"/>
  <c r="Q9" i="4"/>
  <c r="Q10" i="4"/>
  <c r="Q11" i="4"/>
  <c r="Q12" i="4"/>
  <c r="Q13" i="4"/>
  <c r="Q14" i="4"/>
  <c r="Q15" i="4"/>
  <c r="Q16" i="4"/>
  <c r="Q17" i="4"/>
  <c r="Q18" i="4"/>
  <c r="Q19" i="4"/>
  <c r="Q20" i="4"/>
  <c r="Q21" i="4"/>
  <c r="Q22" i="4"/>
  <c r="Q23" i="4"/>
  <c r="K6" i="4"/>
  <c r="K7" i="4"/>
  <c r="K8" i="4"/>
  <c r="K9" i="4"/>
  <c r="K10" i="4"/>
  <c r="K11" i="4"/>
  <c r="K12" i="4"/>
  <c r="K13" i="4"/>
  <c r="K14" i="4"/>
  <c r="K15" i="4"/>
  <c r="K16" i="4"/>
  <c r="K17" i="4"/>
  <c r="K18" i="4"/>
  <c r="K19" i="4"/>
  <c r="K20" i="4"/>
  <c r="K21" i="4"/>
  <c r="K22" i="4"/>
  <c r="K23"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4" i="4"/>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4"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4" i="2"/>
  <c r="A5" i="2"/>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4" i="6"/>
  <c r="F5" i="6"/>
  <c r="F10" i="6"/>
  <c r="F14" i="6"/>
  <c r="F18" i="6"/>
  <c r="F22" i="6"/>
  <c r="F26" i="6"/>
  <c r="F30" i="6"/>
  <c r="F34" i="6"/>
  <c r="F38" i="6"/>
  <c r="F42" i="6"/>
  <c r="F46" i="6"/>
  <c r="F50" i="6"/>
  <c r="F54" i="6"/>
  <c r="F58" i="6"/>
  <c r="F62" i="6"/>
  <c r="F66" i="6"/>
  <c r="F70" i="6"/>
  <c r="F74" i="6"/>
  <c r="F78" i="6"/>
  <c r="F82" i="6"/>
  <c r="F86" i="6"/>
  <c r="F90" i="6"/>
  <c r="F94" i="6"/>
  <c r="F98" i="6"/>
  <c r="F102" i="6"/>
  <c r="F106" i="6"/>
  <c r="F110" i="6"/>
  <c r="F114" i="6"/>
  <c r="F118" i="6"/>
  <c r="F122" i="6"/>
  <c r="F4"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W6" i="8" l="1"/>
  <c r="F6" i="6" s="1"/>
  <c r="D128" i="8" l="1"/>
  <c r="U128" i="8" l="1"/>
  <c r="T128" i="8"/>
  <c r="S128" i="8"/>
  <c r="R128" i="8"/>
  <c r="P128" i="8"/>
  <c r="O128" i="8"/>
  <c r="N128" i="8"/>
  <c r="M128" i="8"/>
  <c r="L128" i="8"/>
  <c r="J128" i="8"/>
  <c r="I128" i="8"/>
  <c r="H128" i="8"/>
  <c r="G128" i="8"/>
  <c r="F128" i="8"/>
  <c r="E128" i="8"/>
  <c r="U127" i="8"/>
  <c r="T127" i="8"/>
  <c r="S127" i="8"/>
  <c r="R127" i="8"/>
  <c r="P127" i="8"/>
  <c r="O127" i="8"/>
  <c r="N127" i="8"/>
  <c r="M127" i="8"/>
  <c r="J127" i="8"/>
  <c r="I127" i="8"/>
  <c r="H127" i="8"/>
  <c r="G127" i="8"/>
  <c r="F127" i="8"/>
  <c r="E127" i="8"/>
  <c r="U126" i="8"/>
  <c r="T126" i="8"/>
  <c r="S126" i="8"/>
  <c r="R126" i="8"/>
  <c r="O126" i="8"/>
  <c r="N126" i="8"/>
  <c r="M126" i="8"/>
  <c r="L126" i="8"/>
  <c r="J126" i="8"/>
  <c r="I126" i="8"/>
  <c r="H126" i="8"/>
  <c r="G126" i="8"/>
  <c r="F126" i="8"/>
  <c r="E126" i="8"/>
  <c r="D126" i="8"/>
  <c r="U125" i="8"/>
  <c r="T125" i="8"/>
  <c r="S125" i="8"/>
  <c r="R125" i="8"/>
  <c r="P125" i="8"/>
  <c r="O125" i="8"/>
  <c r="N125" i="8"/>
  <c r="M125" i="8"/>
  <c r="L125" i="8"/>
  <c r="J125" i="8"/>
  <c r="I125" i="8"/>
  <c r="H125" i="8"/>
  <c r="G125" i="8"/>
  <c r="F125" i="8"/>
  <c r="E125" i="8"/>
  <c r="D125" i="8"/>
  <c r="V5" i="8"/>
  <c r="Q5" i="8"/>
  <c r="W5" i="8" s="1"/>
  <c r="K5" i="8"/>
  <c r="C5" i="6" s="1"/>
  <c r="V4" i="8"/>
  <c r="V126" i="8" s="1"/>
  <c r="Q4" i="8"/>
  <c r="Q125" i="8" s="1"/>
  <c r="K4" i="8"/>
  <c r="C4" i="6" l="1"/>
  <c r="K128" i="8"/>
  <c r="K126" i="8"/>
  <c r="K127" i="8"/>
  <c r="W4" i="8"/>
  <c r="K125" i="8"/>
  <c r="Q128" i="8"/>
  <c r="Q126" i="8"/>
  <c r="V127" i="8"/>
  <c r="V125" i="8"/>
  <c r="Q127" i="8"/>
  <c r="V128" i="8"/>
  <c r="W128" i="8" l="1"/>
  <c r="W125" i="8"/>
  <c r="W127" i="8"/>
  <c r="W126" i="8"/>
  <c r="D128" i="2" l="1"/>
  <c r="D127" i="2"/>
  <c r="D128" i="4"/>
  <c r="U128" i="4"/>
  <c r="T128" i="4"/>
  <c r="S128" i="4"/>
  <c r="R128" i="4"/>
  <c r="P128" i="4"/>
  <c r="O128" i="4"/>
  <c r="N128" i="4"/>
  <c r="M128" i="4"/>
  <c r="L128" i="4"/>
  <c r="J128" i="4"/>
  <c r="I128" i="4"/>
  <c r="H128" i="4"/>
  <c r="G128" i="4"/>
  <c r="F128" i="4"/>
  <c r="E128" i="4"/>
  <c r="U127" i="4"/>
  <c r="T127" i="4"/>
  <c r="S127" i="4"/>
  <c r="R127" i="4"/>
  <c r="P127" i="4"/>
  <c r="O127" i="4"/>
  <c r="N127" i="4"/>
  <c r="M127" i="4"/>
  <c r="J127" i="4"/>
  <c r="I127" i="4"/>
  <c r="H127" i="4"/>
  <c r="G127" i="4"/>
  <c r="F127" i="4"/>
  <c r="E127" i="4"/>
  <c r="U126" i="4"/>
  <c r="T126" i="4"/>
  <c r="S126" i="4"/>
  <c r="R126" i="4"/>
  <c r="O126" i="4"/>
  <c r="N126" i="4"/>
  <c r="M126" i="4"/>
  <c r="L126" i="4"/>
  <c r="J126" i="4"/>
  <c r="I126" i="4"/>
  <c r="H126" i="4"/>
  <c r="G126" i="4"/>
  <c r="F126" i="4"/>
  <c r="E126" i="4"/>
  <c r="D126" i="4"/>
  <c r="U125" i="4"/>
  <c r="T125" i="4"/>
  <c r="S125" i="4"/>
  <c r="R125" i="4"/>
  <c r="P125" i="4"/>
  <c r="O125" i="4"/>
  <c r="N125" i="4"/>
  <c r="M125" i="4"/>
  <c r="L125" i="4"/>
  <c r="J125" i="4"/>
  <c r="I125" i="4"/>
  <c r="H125" i="4"/>
  <c r="G125" i="4"/>
  <c r="F125" i="4"/>
  <c r="E125" i="4"/>
  <c r="D125" i="4"/>
  <c r="U128" i="2"/>
  <c r="T128" i="2"/>
  <c r="S128" i="2"/>
  <c r="R128" i="2"/>
  <c r="P128" i="2"/>
  <c r="O128" i="2"/>
  <c r="N128" i="2"/>
  <c r="M128" i="2"/>
  <c r="L128" i="2"/>
  <c r="J128" i="2"/>
  <c r="I128" i="2"/>
  <c r="H128" i="2"/>
  <c r="G128" i="2"/>
  <c r="F128" i="2"/>
  <c r="E128" i="2"/>
  <c r="U127" i="2"/>
  <c r="T127" i="2"/>
  <c r="S127" i="2"/>
  <c r="R127" i="2"/>
  <c r="P127" i="2"/>
  <c r="O127" i="2"/>
  <c r="N127" i="2"/>
  <c r="M127" i="2"/>
  <c r="J127" i="2"/>
  <c r="I127" i="2"/>
  <c r="H127" i="2"/>
  <c r="G127" i="2"/>
  <c r="F127" i="2"/>
  <c r="E127" i="2"/>
  <c r="U126" i="2"/>
  <c r="T126" i="2"/>
  <c r="S126" i="2"/>
  <c r="R126" i="2"/>
  <c r="O126" i="2"/>
  <c r="N126" i="2"/>
  <c r="M126" i="2"/>
  <c r="L126" i="2"/>
  <c r="J126" i="2"/>
  <c r="I126" i="2"/>
  <c r="H126" i="2"/>
  <c r="G126" i="2"/>
  <c r="F126" i="2"/>
  <c r="E126" i="2"/>
  <c r="D126" i="2"/>
  <c r="U125" i="2"/>
  <c r="T125" i="2"/>
  <c r="S125" i="2"/>
  <c r="R125" i="2"/>
  <c r="P125" i="2"/>
  <c r="O125" i="2"/>
  <c r="N125" i="2"/>
  <c r="M125" i="2"/>
  <c r="L125" i="2"/>
  <c r="J125" i="2"/>
  <c r="I125" i="2"/>
  <c r="H125" i="2"/>
  <c r="G125" i="2"/>
  <c r="F125" i="2"/>
  <c r="E125" i="2"/>
  <c r="D125" i="2"/>
  <c r="D25" i="6"/>
  <c r="G25" i="6"/>
  <c r="H25" i="6"/>
  <c r="D26" i="6"/>
  <c r="G26" i="6"/>
  <c r="H26" i="6"/>
  <c r="D27" i="6"/>
  <c r="E27" i="6"/>
  <c r="G27" i="6"/>
  <c r="H27" i="6"/>
  <c r="D28" i="6"/>
  <c r="G28" i="6"/>
  <c r="H28" i="6"/>
  <c r="G29" i="6"/>
  <c r="H29" i="6"/>
  <c r="D30" i="6"/>
  <c r="G30" i="6"/>
  <c r="H30" i="6"/>
  <c r="D31" i="6"/>
  <c r="G31" i="6"/>
  <c r="H31" i="6"/>
  <c r="D32" i="6"/>
  <c r="G32" i="6"/>
  <c r="H32" i="6"/>
  <c r="D33" i="6"/>
  <c r="E33" i="6"/>
  <c r="G33" i="6"/>
  <c r="H33" i="6"/>
  <c r="D34" i="6"/>
  <c r="E34" i="6"/>
  <c r="G34" i="6"/>
  <c r="H34" i="6"/>
  <c r="D35" i="6"/>
  <c r="E35" i="6"/>
  <c r="G35" i="6"/>
  <c r="H35" i="6"/>
  <c r="D36" i="6"/>
  <c r="E36" i="6"/>
  <c r="G36" i="6"/>
  <c r="H36" i="6"/>
  <c r="D37" i="6"/>
  <c r="E37" i="6"/>
  <c r="G37" i="6"/>
  <c r="H37" i="6"/>
  <c r="D38" i="6"/>
  <c r="E38" i="6"/>
  <c r="G38" i="6"/>
  <c r="H38" i="6"/>
  <c r="D39" i="6"/>
  <c r="E39" i="6"/>
  <c r="G39" i="6"/>
  <c r="H39" i="6"/>
  <c r="D40" i="6"/>
  <c r="E40" i="6"/>
  <c r="G40" i="6"/>
  <c r="H40" i="6"/>
  <c r="D41" i="6"/>
  <c r="E41" i="6"/>
  <c r="G41" i="6"/>
  <c r="H41" i="6"/>
  <c r="D42" i="6"/>
  <c r="E42" i="6"/>
  <c r="G42" i="6"/>
  <c r="H42" i="6"/>
  <c r="D43" i="6"/>
  <c r="E43" i="6"/>
  <c r="G43" i="6"/>
  <c r="H43" i="6"/>
  <c r="D44" i="6"/>
  <c r="E44" i="6"/>
  <c r="G44" i="6"/>
  <c r="H44" i="6"/>
  <c r="D45" i="6"/>
  <c r="E45" i="6"/>
  <c r="G45" i="6"/>
  <c r="H45" i="6"/>
  <c r="D46" i="6"/>
  <c r="E46" i="6"/>
  <c r="G46" i="6"/>
  <c r="H46" i="6"/>
  <c r="D47" i="6"/>
  <c r="E47" i="6"/>
  <c r="G47" i="6"/>
  <c r="H47" i="6"/>
  <c r="D48" i="6"/>
  <c r="E48" i="6"/>
  <c r="G48" i="6"/>
  <c r="H48" i="6"/>
  <c r="D49" i="6"/>
  <c r="E49" i="6"/>
  <c r="G49" i="6"/>
  <c r="H49" i="6"/>
  <c r="D50" i="6"/>
  <c r="E50" i="6"/>
  <c r="G50" i="6"/>
  <c r="H50" i="6"/>
  <c r="D51" i="6"/>
  <c r="E51" i="6"/>
  <c r="G51" i="6"/>
  <c r="H51" i="6"/>
  <c r="D52" i="6"/>
  <c r="E52" i="6"/>
  <c r="G52" i="6"/>
  <c r="H52" i="6"/>
  <c r="D53" i="6"/>
  <c r="E53" i="6"/>
  <c r="G53" i="6"/>
  <c r="H53" i="6"/>
  <c r="D54" i="6"/>
  <c r="E54" i="6"/>
  <c r="G54" i="6"/>
  <c r="H54" i="6"/>
  <c r="D55" i="6"/>
  <c r="E55" i="6"/>
  <c r="G55" i="6"/>
  <c r="H55" i="6"/>
  <c r="D56" i="6"/>
  <c r="E56" i="6"/>
  <c r="G56" i="6"/>
  <c r="H56" i="6"/>
  <c r="D57" i="6"/>
  <c r="E57" i="6"/>
  <c r="G57" i="6"/>
  <c r="H57" i="6"/>
  <c r="D58" i="6"/>
  <c r="E58" i="6"/>
  <c r="G58" i="6"/>
  <c r="H58" i="6"/>
  <c r="D59" i="6"/>
  <c r="E59" i="6"/>
  <c r="G59" i="6"/>
  <c r="H59" i="6"/>
  <c r="D60" i="6"/>
  <c r="E60" i="6"/>
  <c r="G60" i="6"/>
  <c r="H60" i="6"/>
  <c r="D61" i="6"/>
  <c r="E61" i="6"/>
  <c r="G61" i="6"/>
  <c r="H61" i="6"/>
  <c r="D62" i="6"/>
  <c r="E62" i="6"/>
  <c r="G62" i="6"/>
  <c r="H62" i="6"/>
  <c r="D63" i="6"/>
  <c r="E63" i="6"/>
  <c r="G63" i="6"/>
  <c r="H63" i="6"/>
  <c r="D64" i="6"/>
  <c r="E64" i="6"/>
  <c r="G64" i="6"/>
  <c r="H64" i="6"/>
  <c r="D65" i="6"/>
  <c r="E65" i="6"/>
  <c r="G65" i="6"/>
  <c r="H65" i="6"/>
  <c r="D66" i="6"/>
  <c r="E66" i="6"/>
  <c r="G66" i="6"/>
  <c r="H66" i="6"/>
  <c r="D67" i="6"/>
  <c r="E67" i="6"/>
  <c r="G67" i="6"/>
  <c r="H67" i="6"/>
  <c r="D68" i="6"/>
  <c r="E68" i="6"/>
  <c r="G68" i="6"/>
  <c r="H68" i="6"/>
  <c r="D69" i="6"/>
  <c r="E69" i="6"/>
  <c r="G69" i="6"/>
  <c r="H69" i="6"/>
  <c r="D70" i="6"/>
  <c r="E70" i="6"/>
  <c r="G70" i="6"/>
  <c r="H70" i="6"/>
  <c r="D71" i="6"/>
  <c r="E71" i="6"/>
  <c r="G71" i="6"/>
  <c r="H71" i="6"/>
  <c r="D72" i="6"/>
  <c r="E72" i="6"/>
  <c r="G72" i="6"/>
  <c r="H72" i="6"/>
  <c r="D73" i="6"/>
  <c r="E73" i="6"/>
  <c r="G73" i="6"/>
  <c r="H73" i="6"/>
  <c r="D74" i="6"/>
  <c r="E74" i="6"/>
  <c r="G74" i="6"/>
  <c r="H74" i="6"/>
  <c r="D75" i="6"/>
  <c r="E75" i="6"/>
  <c r="G75" i="6"/>
  <c r="H75" i="6"/>
  <c r="D76" i="6"/>
  <c r="E76" i="6"/>
  <c r="G76" i="6"/>
  <c r="H76" i="6"/>
  <c r="D77" i="6"/>
  <c r="E77" i="6"/>
  <c r="G77" i="6"/>
  <c r="H77" i="6"/>
  <c r="D78" i="6"/>
  <c r="E78" i="6"/>
  <c r="G78" i="6"/>
  <c r="H78" i="6"/>
  <c r="D79" i="6"/>
  <c r="E79" i="6"/>
  <c r="G79" i="6"/>
  <c r="H79" i="6"/>
  <c r="D80" i="6"/>
  <c r="E80" i="6"/>
  <c r="G80" i="6"/>
  <c r="H80" i="6"/>
  <c r="D81" i="6"/>
  <c r="E81" i="6"/>
  <c r="G81" i="6"/>
  <c r="H81" i="6"/>
  <c r="D82" i="6"/>
  <c r="E82" i="6"/>
  <c r="G82" i="6"/>
  <c r="H82" i="6"/>
  <c r="D83" i="6"/>
  <c r="E83" i="6"/>
  <c r="G83" i="6"/>
  <c r="H83" i="6"/>
  <c r="D84" i="6"/>
  <c r="E84" i="6"/>
  <c r="G84" i="6"/>
  <c r="H84" i="6"/>
  <c r="D85" i="6"/>
  <c r="E85" i="6"/>
  <c r="G85" i="6"/>
  <c r="H85" i="6"/>
  <c r="D86" i="6"/>
  <c r="E86" i="6"/>
  <c r="G86" i="6"/>
  <c r="H86" i="6"/>
  <c r="D87" i="6"/>
  <c r="E87" i="6"/>
  <c r="G87" i="6"/>
  <c r="H87" i="6"/>
  <c r="D88" i="6"/>
  <c r="E88" i="6"/>
  <c r="G88" i="6"/>
  <c r="H88" i="6"/>
  <c r="D89" i="6"/>
  <c r="E89" i="6"/>
  <c r="G89" i="6"/>
  <c r="H89" i="6"/>
  <c r="D90" i="6"/>
  <c r="E90" i="6"/>
  <c r="G90" i="6"/>
  <c r="H90" i="6"/>
  <c r="D91" i="6"/>
  <c r="E91" i="6"/>
  <c r="G91" i="6"/>
  <c r="H91" i="6"/>
  <c r="D92" i="6"/>
  <c r="E92" i="6"/>
  <c r="G92" i="6"/>
  <c r="H92" i="6"/>
  <c r="D93" i="6"/>
  <c r="E93" i="6"/>
  <c r="G93" i="6"/>
  <c r="H93" i="6"/>
  <c r="D94" i="6"/>
  <c r="E94" i="6"/>
  <c r="G94" i="6"/>
  <c r="H94" i="6"/>
  <c r="D95" i="6"/>
  <c r="E95" i="6"/>
  <c r="G95" i="6"/>
  <c r="H95" i="6"/>
  <c r="D96" i="6"/>
  <c r="E96" i="6"/>
  <c r="G96" i="6"/>
  <c r="H96" i="6"/>
  <c r="D97" i="6"/>
  <c r="E97" i="6"/>
  <c r="G97" i="6"/>
  <c r="H97" i="6"/>
  <c r="D98" i="6"/>
  <c r="E98" i="6"/>
  <c r="G98" i="6"/>
  <c r="H98" i="6"/>
  <c r="D99" i="6"/>
  <c r="E99" i="6"/>
  <c r="G99" i="6"/>
  <c r="H99" i="6"/>
  <c r="D100" i="6"/>
  <c r="E100" i="6"/>
  <c r="G100" i="6"/>
  <c r="H100" i="6"/>
  <c r="D101" i="6"/>
  <c r="E101" i="6"/>
  <c r="G101" i="6"/>
  <c r="H101" i="6"/>
  <c r="D102" i="6"/>
  <c r="E102" i="6"/>
  <c r="G102" i="6"/>
  <c r="H102" i="6"/>
  <c r="D103" i="6"/>
  <c r="E103" i="6"/>
  <c r="G103" i="6"/>
  <c r="H103" i="6"/>
  <c r="D104" i="6"/>
  <c r="E104" i="6"/>
  <c r="G104" i="6"/>
  <c r="H104" i="6"/>
  <c r="D105" i="6"/>
  <c r="E105" i="6"/>
  <c r="G105" i="6"/>
  <c r="H105" i="6"/>
  <c r="D106" i="6"/>
  <c r="E106" i="6"/>
  <c r="G106" i="6"/>
  <c r="H106" i="6"/>
  <c r="D107" i="6"/>
  <c r="E107" i="6"/>
  <c r="G107" i="6"/>
  <c r="H107" i="6"/>
  <c r="D108" i="6"/>
  <c r="E108" i="6"/>
  <c r="G108" i="6"/>
  <c r="H108" i="6"/>
  <c r="D109" i="6"/>
  <c r="E109" i="6"/>
  <c r="G109" i="6"/>
  <c r="H109" i="6"/>
  <c r="D110" i="6"/>
  <c r="E110" i="6"/>
  <c r="G110" i="6"/>
  <c r="H110" i="6"/>
  <c r="D111" i="6"/>
  <c r="E111" i="6"/>
  <c r="G111" i="6"/>
  <c r="H111" i="6"/>
  <c r="D112" i="6"/>
  <c r="E112" i="6"/>
  <c r="G112" i="6"/>
  <c r="H112" i="6"/>
  <c r="D113" i="6"/>
  <c r="E113" i="6"/>
  <c r="G113" i="6"/>
  <c r="H113" i="6"/>
  <c r="D114" i="6"/>
  <c r="E114" i="6"/>
  <c r="G114" i="6"/>
  <c r="H114" i="6"/>
  <c r="D115" i="6"/>
  <c r="E115" i="6"/>
  <c r="G115" i="6"/>
  <c r="H115" i="6"/>
  <c r="D116" i="6"/>
  <c r="E116" i="6"/>
  <c r="G116" i="6"/>
  <c r="H116" i="6"/>
  <c r="D117" i="6"/>
  <c r="E117" i="6"/>
  <c r="G117" i="6"/>
  <c r="H117" i="6"/>
  <c r="D118" i="6"/>
  <c r="E118" i="6"/>
  <c r="G118" i="6"/>
  <c r="H118" i="6"/>
  <c r="D119" i="6"/>
  <c r="E119" i="6"/>
  <c r="G119" i="6"/>
  <c r="H119" i="6"/>
  <c r="D120" i="6"/>
  <c r="E120" i="6"/>
  <c r="G120" i="6"/>
  <c r="H120" i="6"/>
  <c r="D121" i="6"/>
  <c r="E121" i="6"/>
  <c r="G121" i="6"/>
  <c r="H121" i="6"/>
  <c r="D122" i="6"/>
  <c r="E122" i="6"/>
  <c r="G122" i="6"/>
  <c r="H122" i="6"/>
  <c r="D123" i="6"/>
  <c r="E123" i="6"/>
  <c r="G123" i="6"/>
  <c r="H123" i="6"/>
  <c r="K5" i="2"/>
  <c r="D5" i="6" s="1"/>
  <c r="D7" i="6"/>
  <c r="D8" i="6"/>
  <c r="D9" i="6"/>
  <c r="D10" i="6"/>
  <c r="D11" i="6"/>
  <c r="D12" i="6"/>
  <c r="D13" i="6"/>
  <c r="D14" i="6"/>
  <c r="D15" i="6"/>
  <c r="D16" i="6"/>
  <c r="D17" i="6"/>
  <c r="D18" i="6"/>
  <c r="D19" i="6"/>
  <c r="D20" i="6"/>
  <c r="D21" i="6"/>
  <c r="D22" i="6"/>
  <c r="D23" i="6"/>
  <c r="K24" i="2"/>
  <c r="D24" i="6" s="1"/>
  <c r="K25" i="2"/>
  <c r="K26" i="2"/>
  <c r="K27" i="2"/>
  <c r="K28" i="2"/>
  <c r="K29" i="2"/>
  <c r="D29" i="6" s="1"/>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4" i="2"/>
  <c r="K5" i="4"/>
  <c r="E5" i="6" s="1"/>
  <c r="E6" i="6"/>
  <c r="E7" i="6"/>
  <c r="E8" i="6"/>
  <c r="E9" i="6"/>
  <c r="E10" i="6"/>
  <c r="E11" i="6"/>
  <c r="E12" i="6"/>
  <c r="E13" i="6"/>
  <c r="E14" i="6"/>
  <c r="E15" i="6"/>
  <c r="E16" i="6"/>
  <c r="E17" i="6"/>
  <c r="E18" i="6"/>
  <c r="E19" i="6"/>
  <c r="E20" i="6"/>
  <c r="E21" i="6"/>
  <c r="E22" i="6"/>
  <c r="E23" i="6"/>
  <c r="K24" i="4"/>
  <c r="E24" i="6" s="1"/>
  <c r="K25" i="4"/>
  <c r="E25" i="6" s="1"/>
  <c r="K26" i="4"/>
  <c r="E26" i="6" s="1"/>
  <c r="K27" i="4"/>
  <c r="K28" i="4"/>
  <c r="E28" i="6" s="1"/>
  <c r="K29" i="4"/>
  <c r="E29" i="6" s="1"/>
  <c r="K30" i="4"/>
  <c r="E30" i="6" s="1"/>
  <c r="K31" i="4"/>
  <c r="E31" i="6" s="1"/>
  <c r="K32" i="4"/>
  <c r="E32" i="6" s="1"/>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4" i="4"/>
  <c r="V108" i="4"/>
  <c r="Q108" i="4"/>
  <c r="W108" i="4" s="1"/>
  <c r="V107" i="4"/>
  <c r="Q107" i="4"/>
  <c r="V106" i="4"/>
  <c r="Q106" i="4"/>
  <c r="W106" i="4" s="1"/>
  <c r="W105" i="4"/>
  <c r="V105" i="4"/>
  <c r="Q105" i="4"/>
  <c r="V104" i="4"/>
  <c r="Q104" i="4"/>
  <c r="V103" i="4"/>
  <c r="Q103" i="4"/>
  <c r="V102" i="4"/>
  <c r="Q102" i="4"/>
  <c r="V101" i="4"/>
  <c r="Q101" i="4"/>
  <c r="W101" i="4" s="1"/>
  <c r="V100" i="4"/>
  <c r="Q100" i="4"/>
  <c r="V99" i="4"/>
  <c r="Q99" i="4"/>
  <c r="V98" i="4"/>
  <c r="Q98" i="4"/>
  <c r="V97" i="4"/>
  <c r="Q97" i="4"/>
  <c r="W97" i="4" s="1"/>
  <c r="V96" i="4"/>
  <c r="Q96" i="4"/>
  <c r="W95" i="4"/>
  <c r="V95" i="4"/>
  <c r="Q95" i="4"/>
  <c r="V31" i="4"/>
  <c r="Q31" i="4"/>
  <c r="V30" i="4"/>
  <c r="Q30" i="4"/>
  <c r="V29" i="4"/>
  <c r="Q29" i="4"/>
  <c r="W29" i="4" s="1"/>
  <c r="V28" i="4"/>
  <c r="Q28" i="4"/>
  <c r="V27" i="4"/>
  <c r="Q27" i="4"/>
  <c r="V26" i="4"/>
  <c r="Q26" i="4"/>
  <c r="V25" i="4"/>
  <c r="Q25" i="4"/>
  <c r="V24" i="4"/>
  <c r="Q24" i="4"/>
  <c r="V5" i="4"/>
  <c r="Q5" i="4"/>
  <c r="V58" i="4"/>
  <c r="Q58" i="4"/>
  <c r="V57" i="4"/>
  <c r="Q57" i="4"/>
  <c r="V56" i="4"/>
  <c r="Q56" i="4"/>
  <c r="V55" i="4"/>
  <c r="Q55" i="4"/>
  <c r="V54" i="4"/>
  <c r="Q54" i="4"/>
  <c r="V53" i="4"/>
  <c r="Q53" i="4"/>
  <c r="V52" i="4"/>
  <c r="Q52" i="4"/>
  <c r="V51" i="4"/>
  <c r="Q51" i="4"/>
  <c r="W51" i="4" s="1"/>
  <c r="V50" i="4"/>
  <c r="Q50" i="4"/>
  <c r="V49" i="4"/>
  <c r="Q49" i="4"/>
  <c r="V48" i="4"/>
  <c r="Q48" i="4"/>
  <c r="V47" i="4"/>
  <c r="Q47" i="4"/>
  <c r="V46" i="4"/>
  <c r="Q46" i="4"/>
  <c r="V45" i="4"/>
  <c r="Q45" i="4"/>
  <c r="V44" i="4"/>
  <c r="Q44" i="4"/>
  <c r="V43" i="4"/>
  <c r="Q43" i="4"/>
  <c r="W43" i="4" s="1"/>
  <c r="V42" i="4"/>
  <c r="Q42" i="4"/>
  <c r="V41" i="4"/>
  <c r="Q41" i="4"/>
  <c r="V40" i="4"/>
  <c r="Q40" i="4"/>
  <c r="V39" i="4"/>
  <c r="Q39" i="4"/>
  <c r="V38" i="4"/>
  <c r="Q38" i="4"/>
  <c r="V37" i="4"/>
  <c r="Q37" i="4"/>
  <c r="V36" i="4"/>
  <c r="Q36" i="4"/>
  <c r="V35" i="4"/>
  <c r="Q35" i="4"/>
  <c r="W35" i="4" s="1"/>
  <c r="V34" i="4"/>
  <c r="Q34" i="4"/>
  <c r="V33" i="4"/>
  <c r="Q33" i="4"/>
  <c r="V32" i="4"/>
  <c r="Q32" i="4"/>
  <c r="V84" i="4"/>
  <c r="Q84" i="4"/>
  <c r="V83" i="4"/>
  <c r="Q83" i="4"/>
  <c r="V82" i="4"/>
  <c r="Q82" i="4"/>
  <c r="V81" i="4"/>
  <c r="Q81" i="4"/>
  <c r="V80" i="4"/>
  <c r="Q80" i="4"/>
  <c r="V79" i="4"/>
  <c r="Q79" i="4"/>
  <c r="V78" i="4"/>
  <c r="Q78" i="4"/>
  <c r="V77" i="4"/>
  <c r="Q77" i="4"/>
  <c r="V76" i="4"/>
  <c r="Q76" i="4"/>
  <c r="V75" i="4"/>
  <c r="Q75" i="4"/>
  <c r="V74" i="4"/>
  <c r="Q74" i="4"/>
  <c r="V73" i="4"/>
  <c r="Q73" i="4"/>
  <c r="V72" i="4"/>
  <c r="Q72" i="4"/>
  <c r="V71" i="4"/>
  <c r="Q71" i="4"/>
  <c r="V70" i="4"/>
  <c r="Q70" i="4"/>
  <c r="V69" i="4"/>
  <c r="Q69" i="4"/>
  <c r="W68" i="4"/>
  <c r="V68" i="4"/>
  <c r="Q68" i="4"/>
  <c r="V67" i="4"/>
  <c r="Q67" i="4"/>
  <c r="V66" i="4"/>
  <c r="Q66" i="4"/>
  <c r="V65" i="4"/>
  <c r="Q65" i="4"/>
  <c r="V64" i="4"/>
  <c r="Q64" i="4"/>
  <c r="V63" i="4"/>
  <c r="Q63" i="4"/>
  <c r="V62" i="4"/>
  <c r="Q62" i="4"/>
  <c r="V61" i="4"/>
  <c r="Q61" i="4"/>
  <c r="V60" i="4"/>
  <c r="Q60" i="4"/>
  <c r="W60" i="4" s="1"/>
  <c r="V59" i="4"/>
  <c r="W59" i="4" s="1"/>
  <c r="Q59" i="4"/>
  <c r="V106" i="2"/>
  <c r="Q106" i="2"/>
  <c r="V105" i="2"/>
  <c r="Q105" i="2"/>
  <c r="W105" i="2" s="1"/>
  <c r="V104" i="2"/>
  <c r="Q104" i="2"/>
  <c r="W104" i="2" s="1"/>
  <c r="V103" i="2"/>
  <c r="Q103" i="2"/>
  <c r="V102" i="2"/>
  <c r="Q102" i="2"/>
  <c r="V101" i="2"/>
  <c r="Q101" i="2"/>
  <c r="V100" i="2"/>
  <c r="Q100" i="2"/>
  <c r="V99" i="2"/>
  <c r="Q99" i="2"/>
  <c r="V98" i="2"/>
  <c r="Q98" i="2"/>
  <c r="V97" i="2"/>
  <c r="Q97" i="2"/>
  <c r="W97" i="2" s="1"/>
  <c r="V96" i="2"/>
  <c r="Q96" i="2"/>
  <c r="V95" i="2"/>
  <c r="Q95" i="2"/>
  <c r="V94" i="2"/>
  <c r="Q94" i="2"/>
  <c r="V93" i="2"/>
  <c r="Q93" i="2"/>
  <c r="W93" i="2" s="1"/>
  <c r="V92" i="2"/>
  <c r="Q92" i="2"/>
  <c r="V91" i="2"/>
  <c r="Q91" i="2"/>
  <c r="V90" i="2"/>
  <c r="Q90" i="2"/>
  <c r="V89" i="2"/>
  <c r="Q89" i="2"/>
  <c r="V30" i="2"/>
  <c r="Q30" i="2"/>
  <c r="W30" i="2" s="1"/>
  <c r="V29" i="2"/>
  <c r="Q29" i="2"/>
  <c r="V28" i="2"/>
  <c r="Q28" i="2"/>
  <c r="V27" i="2"/>
  <c r="Q27" i="2"/>
  <c r="V26" i="2"/>
  <c r="Q26" i="2"/>
  <c r="V25" i="2"/>
  <c r="Q25" i="2"/>
  <c r="V24" i="2"/>
  <c r="Q24" i="2"/>
  <c r="V5" i="2"/>
  <c r="Q5" i="2"/>
  <c r="V56" i="2"/>
  <c r="Q56" i="2"/>
  <c r="V55" i="2"/>
  <c r="Q55" i="2"/>
  <c r="V54" i="2"/>
  <c r="Q54" i="2"/>
  <c r="V53" i="2"/>
  <c r="Q53" i="2"/>
  <c r="V52" i="2"/>
  <c r="Q52" i="2"/>
  <c r="V51" i="2"/>
  <c r="Q51" i="2"/>
  <c r="V50" i="2"/>
  <c r="Q50" i="2"/>
  <c r="V49" i="2"/>
  <c r="Q49" i="2"/>
  <c r="V48" i="2"/>
  <c r="Q48" i="2"/>
  <c r="V47" i="2"/>
  <c r="Q47" i="2"/>
  <c r="V46" i="2"/>
  <c r="Q46" i="2"/>
  <c r="V45" i="2"/>
  <c r="Q45" i="2"/>
  <c r="V44" i="2"/>
  <c r="Q44" i="2"/>
  <c r="V43" i="2"/>
  <c r="Q43" i="2"/>
  <c r="V42" i="2"/>
  <c r="Q42" i="2"/>
  <c r="V41" i="2"/>
  <c r="Q41" i="2"/>
  <c r="V40" i="2"/>
  <c r="Q40" i="2"/>
  <c r="V39" i="2"/>
  <c r="Q39" i="2"/>
  <c r="V38" i="2"/>
  <c r="Q38" i="2"/>
  <c r="V37" i="2"/>
  <c r="Q37" i="2"/>
  <c r="V36" i="2"/>
  <c r="Q36" i="2"/>
  <c r="V35" i="2"/>
  <c r="Q35" i="2"/>
  <c r="V34" i="2"/>
  <c r="Q34" i="2"/>
  <c r="V33" i="2"/>
  <c r="Q33" i="2"/>
  <c r="V32" i="2"/>
  <c r="Q32" i="2"/>
  <c r="V31" i="2"/>
  <c r="Q31" i="2"/>
  <c r="V82" i="2"/>
  <c r="Q82" i="2"/>
  <c r="V81" i="2"/>
  <c r="Q81" i="2"/>
  <c r="V80" i="2"/>
  <c r="Q80" i="2"/>
  <c r="V79" i="2"/>
  <c r="Q79" i="2"/>
  <c r="V78" i="2"/>
  <c r="Q78" i="2"/>
  <c r="V77" i="2"/>
  <c r="Q77" i="2"/>
  <c r="V76" i="2"/>
  <c r="Q76" i="2"/>
  <c r="V75" i="2"/>
  <c r="Q75" i="2"/>
  <c r="W75" i="2" s="1"/>
  <c r="V74" i="2"/>
  <c r="Q74" i="2"/>
  <c r="V73" i="2"/>
  <c r="Q73" i="2"/>
  <c r="V72" i="2"/>
  <c r="Q72" i="2"/>
  <c r="V71" i="2"/>
  <c r="Q71" i="2"/>
  <c r="V70" i="2"/>
  <c r="Q70" i="2"/>
  <c r="V69" i="2"/>
  <c r="Q69" i="2"/>
  <c r="W69" i="2" s="1"/>
  <c r="V68" i="2"/>
  <c r="Q68" i="2"/>
  <c r="V67" i="2"/>
  <c r="Q67" i="2"/>
  <c r="V66" i="2"/>
  <c r="Q66" i="2"/>
  <c r="V65" i="2"/>
  <c r="Q65" i="2"/>
  <c r="V64" i="2"/>
  <c r="Q64" i="2"/>
  <c r="V63" i="2"/>
  <c r="Q63" i="2"/>
  <c r="V62" i="2"/>
  <c r="Q62" i="2"/>
  <c r="W62" i="2" s="1"/>
  <c r="V61" i="2"/>
  <c r="Q61" i="2"/>
  <c r="V60" i="2"/>
  <c r="Q60" i="2"/>
  <c r="V59" i="2"/>
  <c r="Q59" i="2"/>
  <c r="V58" i="2"/>
  <c r="Q58" i="2"/>
  <c r="V57" i="2"/>
  <c r="Q57" i="2"/>
  <c r="H21" i="6" l="1"/>
  <c r="H13" i="6"/>
  <c r="G22" i="6"/>
  <c r="G14" i="6"/>
  <c r="G6" i="6"/>
  <c r="K128" i="2"/>
  <c r="D6" i="6"/>
  <c r="K126" i="2"/>
  <c r="K127" i="2"/>
  <c r="W5" i="4"/>
  <c r="H5" i="6" s="1"/>
  <c r="K128" i="4"/>
  <c r="K126" i="4"/>
  <c r="K127" i="4"/>
  <c r="K125" i="4"/>
  <c r="K125" i="2"/>
  <c r="W37" i="4"/>
  <c r="W45" i="4"/>
  <c r="W53" i="4"/>
  <c r="H7" i="6"/>
  <c r="H15" i="6"/>
  <c r="H23" i="6"/>
  <c r="W31" i="4"/>
  <c r="W99" i="4"/>
  <c r="W104" i="4"/>
  <c r="W33" i="4"/>
  <c r="W41" i="4"/>
  <c r="W49" i="4"/>
  <c r="W98" i="4"/>
  <c r="W76" i="4"/>
  <c r="W103" i="4"/>
  <c r="W70" i="4"/>
  <c r="W46" i="4"/>
  <c r="W57" i="4"/>
  <c r="W102" i="4"/>
  <c r="W78" i="4"/>
  <c r="W44" i="4"/>
  <c r="W52" i="4"/>
  <c r="H6" i="6"/>
  <c r="H14" i="6"/>
  <c r="H22" i="6"/>
  <c r="W30" i="4"/>
  <c r="W100" i="4"/>
  <c r="W107" i="4"/>
  <c r="W66" i="4"/>
  <c r="W71" i="4"/>
  <c r="W34" i="4"/>
  <c r="W42" i="4"/>
  <c r="W50" i="4"/>
  <c r="W58" i="4"/>
  <c r="H12" i="6"/>
  <c r="H20" i="6"/>
  <c r="W96" i="4"/>
  <c r="W62" i="4"/>
  <c r="W75" i="4"/>
  <c r="W38" i="4"/>
  <c r="W54" i="4"/>
  <c r="H8" i="6"/>
  <c r="H16" i="6"/>
  <c r="W24" i="4"/>
  <c r="H24" i="6" s="1"/>
  <c r="H11" i="6"/>
  <c r="H19" i="6"/>
  <c r="W27" i="4"/>
  <c r="W36" i="4"/>
  <c r="W84" i="4"/>
  <c r="W39" i="4"/>
  <c r="W47" i="4"/>
  <c r="W55" i="4"/>
  <c r="H9" i="6"/>
  <c r="H17" i="6"/>
  <c r="W25" i="4"/>
  <c r="W28" i="4"/>
  <c r="W72" i="4"/>
  <c r="W82" i="4"/>
  <c r="W32" i="4"/>
  <c r="W40" i="4"/>
  <c r="W48" i="4"/>
  <c r="W56" i="4"/>
  <c r="H10" i="6"/>
  <c r="H18" i="6"/>
  <c r="W26" i="4"/>
  <c r="W67" i="4"/>
  <c r="W80" i="4"/>
  <c r="W64" i="4"/>
  <c r="W74" i="4"/>
  <c r="W81" i="4"/>
  <c r="W63" i="4"/>
  <c r="W79" i="4"/>
  <c r="W65" i="4"/>
  <c r="W61" i="4"/>
  <c r="W77" i="4"/>
  <c r="W73" i="4"/>
  <c r="W69" i="4"/>
  <c r="W83" i="4"/>
  <c r="W91" i="2"/>
  <c r="W102" i="2"/>
  <c r="W29" i="2"/>
  <c r="W98" i="2"/>
  <c r="W106" i="2"/>
  <c r="W101" i="2"/>
  <c r="W89" i="2"/>
  <c r="W94" i="2"/>
  <c r="W99" i="2"/>
  <c r="W90" i="2"/>
  <c r="W95" i="2"/>
  <c r="W103" i="2"/>
  <c r="W81" i="2"/>
  <c r="W96" i="2"/>
  <c r="G11" i="6"/>
  <c r="W27" i="2"/>
  <c r="W68" i="2"/>
  <c r="W32" i="2"/>
  <c r="W40" i="2"/>
  <c r="W48" i="2"/>
  <c r="W56" i="2"/>
  <c r="G12" i="6"/>
  <c r="G20" i="6"/>
  <c r="W28" i="2"/>
  <c r="W100" i="2"/>
  <c r="W35" i="2"/>
  <c r="W51" i="2"/>
  <c r="G7" i="6"/>
  <c r="G15" i="6"/>
  <c r="G23" i="6"/>
  <c r="W43" i="2"/>
  <c r="W92" i="2"/>
  <c r="W39" i="2"/>
  <c r="W47" i="2"/>
  <c r="G19" i="6"/>
  <c r="W25" i="2"/>
  <c r="W63" i="2"/>
  <c r="W71" i="2"/>
  <c r="W79" i="2"/>
  <c r="W37" i="2"/>
  <c r="G9" i="6"/>
  <c r="G17" i="6"/>
  <c r="W58" i="2"/>
  <c r="W82" i="2"/>
  <c r="W38" i="2"/>
  <c r="W46" i="2"/>
  <c r="W54" i="2"/>
  <c r="G10" i="6"/>
  <c r="G18" i="6"/>
  <c r="W26" i="2"/>
  <c r="W31" i="2"/>
  <c r="W61" i="2"/>
  <c r="W80" i="2"/>
  <c r="W33" i="2"/>
  <c r="W36" i="2"/>
  <c r="W41" i="2"/>
  <c r="W44" i="2"/>
  <c r="W49" i="2"/>
  <c r="W52" i="2"/>
  <c r="W5" i="2"/>
  <c r="G5" i="6" s="1"/>
  <c r="G8" i="6"/>
  <c r="G13" i="6"/>
  <c r="G16" i="6"/>
  <c r="G21" i="6"/>
  <c r="W24" i="2"/>
  <c r="G24" i="6" s="1"/>
  <c r="W55" i="2"/>
  <c r="W59" i="2"/>
  <c r="W64" i="2"/>
  <c r="W72" i="2"/>
  <c r="W77" i="2"/>
  <c r="W57" i="2"/>
  <c r="W67" i="2"/>
  <c r="W78" i="2"/>
  <c r="W65" i="2"/>
  <c r="W73" i="2"/>
  <c r="W34" i="2"/>
  <c r="W42" i="2"/>
  <c r="W50" i="2"/>
  <c r="W45" i="2"/>
  <c r="W53" i="2"/>
  <c r="W66" i="2"/>
  <c r="W74" i="2"/>
  <c r="W60" i="2"/>
  <c r="W76" i="2"/>
  <c r="W70" i="2"/>
  <c r="V123" i="4" l="1"/>
  <c r="Q123" i="4"/>
  <c r="V122" i="4"/>
  <c r="Q122" i="4"/>
  <c r="V121" i="4"/>
  <c r="Q121" i="4"/>
  <c r="V120" i="4"/>
  <c r="Q120" i="4"/>
  <c r="V119" i="4"/>
  <c r="Q119" i="4"/>
  <c r="V118" i="4"/>
  <c r="Q118" i="4"/>
  <c r="V117" i="4"/>
  <c r="Q117" i="4"/>
  <c r="V116" i="4"/>
  <c r="Q116" i="4"/>
  <c r="V115" i="4"/>
  <c r="Q115" i="4"/>
  <c r="V114" i="4"/>
  <c r="Q114" i="4"/>
  <c r="V113" i="4"/>
  <c r="Q113" i="4"/>
  <c r="V112" i="4"/>
  <c r="Q112" i="4"/>
  <c r="V111" i="4"/>
  <c r="Q111" i="4"/>
  <c r="V110" i="4"/>
  <c r="Q110" i="4"/>
  <c r="V109" i="4"/>
  <c r="Q109" i="4"/>
  <c r="V94" i="4"/>
  <c r="Q94" i="4"/>
  <c r="V93" i="4"/>
  <c r="Q93" i="4"/>
  <c r="V92" i="4"/>
  <c r="Q92" i="4"/>
  <c r="V91" i="4"/>
  <c r="Q91" i="4"/>
  <c r="V90" i="4"/>
  <c r="Q90" i="4"/>
  <c r="V89" i="4"/>
  <c r="Q89" i="4"/>
  <c r="V88" i="4"/>
  <c r="Q88" i="4"/>
  <c r="V87" i="4"/>
  <c r="Q87" i="4"/>
  <c r="V86" i="4"/>
  <c r="Q86" i="4"/>
  <c r="V85" i="4"/>
  <c r="Q85" i="4"/>
  <c r="V4" i="4"/>
  <c r="Q4" i="4"/>
  <c r="E4" i="6"/>
  <c r="V123" i="2"/>
  <c r="Q123" i="2"/>
  <c r="V122" i="2"/>
  <c r="Q122" i="2"/>
  <c r="V121" i="2"/>
  <c r="Q121" i="2"/>
  <c r="V120" i="2"/>
  <c r="Q120" i="2"/>
  <c r="V119" i="2"/>
  <c r="Q119" i="2"/>
  <c r="V118" i="2"/>
  <c r="Q118" i="2"/>
  <c r="V117" i="2"/>
  <c r="Q117" i="2"/>
  <c r="V116" i="2"/>
  <c r="Q116" i="2"/>
  <c r="V115" i="2"/>
  <c r="Q115" i="2"/>
  <c r="V114" i="2"/>
  <c r="Q114" i="2"/>
  <c r="V113" i="2"/>
  <c r="Q113" i="2"/>
  <c r="V112" i="2"/>
  <c r="Q112" i="2"/>
  <c r="V111" i="2"/>
  <c r="Q111" i="2"/>
  <c r="V110" i="2"/>
  <c r="Q110" i="2"/>
  <c r="V109" i="2"/>
  <c r="Q109" i="2"/>
  <c r="V108" i="2"/>
  <c r="Q108" i="2"/>
  <c r="V107" i="2"/>
  <c r="Q107" i="2"/>
  <c r="V88" i="2"/>
  <c r="Q88" i="2"/>
  <c r="V87" i="2"/>
  <c r="Q87" i="2"/>
  <c r="V86" i="2"/>
  <c r="Q86" i="2"/>
  <c r="V85" i="2"/>
  <c r="Q85" i="2"/>
  <c r="V84" i="2"/>
  <c r="Q84" i="2"/>
  <c r="V83" i="2"/>
  <c r="Q83" i="2"/>
  <c r="V4" i="2"/>
  <c r="Q4" i="2"/>
  <c r="D4" i="6"/>
  <c r="D128" i="6" s="1"/>
  <c r="D126" i="6" l="1"/>
  <c r="E128" i="6"/>
  <c r="E127" i="6"/>
  <c r="E126" i="6"/>
  <c r="E125" i="6"/>
  <c r="D125" i="6"/>
  <c r="D127" i="6"/>
  <c r="C127" i="6"/>
  <c r="C128" i="6"/>
  <c r="V125" i="4"/>
  <c r="V126" i="4"/>
  <c r="V128" i="4"/>
  <c r="V127" i="4"/>
  <c r="Q128" i="4"/>
  <c r="Q125" i="4"/>
  <c r="Q127" i="4"/>
  <c r="Q126" i="4"/>
  <c r="V125" i="2"/>
  <c r="V128" i="2"/>
  <c r="V126" i="2"/>
  <c r="V127" i="2"/>
  <c r="Q127" i="2"/>
  <c r="Q126" i="2"/>
  <c r="Q125" i="2"/>
  <c r="Q128" i="2"/>
  <c r="W86" i="4"/>
  <c r="W94" i="4"/>
  <c r="W116" i="4"/>
  <c r="W122" i="4"/>
  <c r="W85" i="4"/>
  <c r="W88" i="4"/>
  <c r="W93" i="4"/>
  <c r="W110" i="4"/>
  <c r="W115" i="4"/>
  <c r="W118" i="4"/>
  <c r="W121" i="4"/>
  <c r="W4" i="4"/>
  <c r="W89" i="4"/>
  <c r="W92" i="4"/>
  <c r="W111" i="4"/>
  <c r="W114" i="4"/>
  <c r="W119" i="4"/>
  <c r="W91" i="4"/>
  <c r="W113" i="4"/>
  <c r="W87" i="4"/>
  <c r="W90" i="4"/>
  <c r="W109" i="4"/>
  <c r="W112" i="4"/>
  <c r="W117" i="4"/>
  <c r="W120" i="4"/>
  <c r="W123" i="4"/>
  <c r="W4" i="2"/>
  <c r="W108" i="2"/>
  <c r="W116" i="2"/>
  <c r="W83" i="2"/>
  <c r="W117" i="2"/>
  <c r="W109" i="2"/>
  <c r="W85" i="2"/>
  <c r="W111" i="2"/>
  <c r="W119" i="2"/>
  <c r="W112" i="2"/>
  <c r="W115" i="2"/>
  <c r="W84" i="2"/>
  <c r="W118" i="2"/>
  <c r="W87" i="2"/>
  <c r="W113" i="2"/>
  <c r="W121" i="2"/>
  <c r="W107" i="2"/>
  <c r="W110" i="2"/>
  <c r="W123" i="2"/>
  <c r="W86" i="2"/>
  <c r="W120" i="2"/>
  <c r="W88" i="2"/>
  <c r="W114" i="2"/>
  <c r="W122" i="2"/>
  <c r="C126" i="6"/>
  <c r="C125" i="6"/>
  <c r="D132" i="6" l="1"/>
  <c r="C130" i="6"/>
  <c r="C131" i="6"/>
  <c r="D133" i="6"/>
  <c r="D130" i="6"/>
  <c r="E133" i="6"/>
  <c r="E130" i="6"/>
  <c r="E131" i="6"/>
  <c r="E132" i="6"/>
  <c r="D131" i="6"/>
  <c r="C132" i="6"/>
  <c r="C133" i="6"/>
  <c r="F128" i="6"/>
  <c r="H4" i="6"/>
  <c r="W127" i="4"/>
  <c r="W126" i="4"/>
  <c r="W125" i="4"/>
  <c r="W128" i="4"/>
  <c r="G4" i="6"/>
  <c r="W128" i="2"/>
  <c r="W127" i="2"/>
  <c r="W125" i="2"/>
  <c r="W126" i="2"/>
  <c r="F127" i="6"/>
  <c r="H126" i="6" l="1"/>
  <c r="H125" i="6"/>
  <c r="H127" i="6"/>
  <c r="H128" i="6"/>
  <c r="F125" i="6"/>
  <c r="F126" i="6"/>
  <c r="G125" i="6"/>
  <c r="G128" i="6"/>
  <c r="G127" i="6"/>
  <c r="G126" i="6"/>
  <c r="H130" i="6" l="1"/>
  <c r="H131" i="6"/>
  <c r="H132" i="6"/>
  <c r="H133" i="6"/>
  <c r="F130" i="6"/>
  <c r="F132" i="6"/>
  <c r="F133" i="6"/>
  <c r="F131" i="6"/>
  <c r="G131" i="6"/>
  <c r="G132" i="6"/>
  <c r="G130" i="6"/>
  <c r="G13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tc={4FE1F6BE-2C7D-4694-8746-677FCE19BDBE}</author>
  </authors>
  <commentList>
    <comment ref="A2" authorId="0" shapeId="0" xr:uid="{4FE1F6BE-2C7D-4694-8746-677FCE19BDBE}">
      <text>
        <t>[Threaded comment]
Your version of Excel allows you to read this threaded comment; however, any edits to it will get removed if the file is opened in a newer version of Excel. Learn more: https://go.microsoft.com/fwlink/?linkid=870924
Comment:
    The name and ID willl be completed automatically (from the IPA)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tc={3B6332FE-BE5C-48C0-B7C7-402CFF79122B}</author>
  </authors>
  <commentList>
    <comment ref="A1" authorId="0" shapeId="0" xr:uid="{3B6332FE-BE5C-48C0-B7C7-402CFF79122B}">
      <text>
        <t>[Threaded comment]
Your version of Excel allows you to read this threaded comment; however, any edits to it will get removed if the file is opened in a newer version of Excel. Learn more: https://go.microsoft.com/fwlink/?linkid=870924
Comment:
    These sheet is automatically completed (data copied from IPA/MPA/EPA)</t>
      </text>
    </comment>
  </commentList>
</comments>
</file>

<file path=xl/sharedStrings.xml><?xml version="1.0" encoding="utf-8"?>
<sst xmlns="http://schemas.openxmlformats.org/spreadsheetml/2006/main" count="208" uniqueCount="85">
  <si>
    <t>Learning Progress Assessments</t>
  </si>
  <si>
    <t>Learning Hub</t>
  </si>
  <si>
    <t>District</t>
  </si>
  <si>
    <t>Community Educator (CE)</t>
  </si>
  <si>
    <t>Coordinator/Mobiliser</t>
  </si>
  <si>
    <r>
      <t xml:space="preserve">Complete the </t>
    </r>
    <r>
      <rPr>
        <b/>
        <sz val="11"/>
        <color theme="1"/>
        <rFont val="Calibri"/>
        <family val="2"/>
        <scheme val="minor"/>
      </rPr>
      <t xml:space="preserve">Hub details </t>
    </r>
    <r>
      <rPr>
        <sz val="11"/>
        <color theme="1"/>
        <rFont val="Calibri"/>
        <family val="2"/>
        <scheme val="minor"/>
      </rPr>
      <t>sheet with information about the Hub, District, CE and coordinator/mobiliser (above).</t>
    </r>
  </si>
  <si>
    <r>
      <t xml:space="preserve">Go to the </t>
    </r>
    <r>
      <rPr>
        <b/>
        <sz val="11"/>
        <color theme="1"/>
        <rFont val="Calibri"/>
        <family val="2"/>
        <scheme val="minor"/>
      </rPr>
      <t xml:space="preserve">IPA </t>
    </r>
    <r>
      <rPr>
        <sz val="11"/>
        <color theme="1"/>
        <rFont val="Calibri"/>
        <family val="2"/>
        <scheme val="minor"/>
      </rPr>
      <t>sheet. For each girl add their name, ID and date of test (if known).</t>
    </r>
  </si>
  <si>
    <r>
      <rPr>
        <b/>
        <sz val="11"/>
        <color theme="1"/>
        <rFont val="Calibri"/>
        <family val="2"/>
        <scheme val="minor"/>
      </rPr>
      <t>IPA</t>
    </r>
    <r>
      <rPr>
        <sz val="11"/>
        <color theme="1"/>
        <rFont val="Calibri"/>
        <family val="2"/>
        <scheme val="minor"/>
      </rPr>
      <t xml:space="preserve"> sheet. Add the literacy and numeracy subtask scores for each girl. When a score is entered the cell will change colour (white/blue/pink/yellow according to the scoring guide). If there is an error (when a score is higher or lower than possible) the cell will turn red. Enter the correct score to rectify.</t>
    </r>
  </si>
  <si>
    <r>
      <rPr>
        <b/>
        <sz val="11"/>
        <color theme="1"/>
        <rFont val="Calibri"/>
        <family val="2"/>
        <scheme val="minor"/>
      </rPr>
      <t xml:space="preserve">IPA </t>
    </r>
    <r>
      <rPr>
        <sz val="11"/>
        <color theme="1"/>
        <rFont val="Calibri"/>
        <family val="2"/>
        <scheme val="minor"/>
      </rPr>
      <t>sheet. The totals and subtotals for each girl are calculated automatically. You may need to scroll across to see these.</t>
    </r>
  </si>
  <si>
    <r>
      <rPr>
        <b/>
        <sz val="11"/>
        <color theme="1"/>
        <rFont val="Calibri"/>
        <family val="2"/>
        <scheme val="minor"/>
      </rPr>
      <t>IPA</t>
    </r>
    <r>
      <rPr>
        <sz val="11"/>
        <color theme="1"/>
        <rFont val="Calibri"/>
        <family val="2"/>
        <scheme val="minor"/>
      </rPr>
      <t xml:space="preserve"> sheet. Scroll to the bottom of the table. The number of girls scoring NS/blue/pink/yellow for each subtask is calculated automatically.</t>
    </r>
  </si>
  <si>
    <r>
      <t xml:space="preserve">Go to the </t>
    </r>
    <r>
      <rPr>
        <b/>
        <sz val="11"/>
        <color theme="1"/>
        <rFont val="Calibri"/>
        <family val="2"/>
        <scheme val="minor"/>
      </rPr>
      <t>MPA</t>
    </r>
    <r>
      <rPr>
        <sz val="11"/>
        <color theme="1"/>
        <rFont val="Calibri"/>
        <family val="2"/>
        <scheme val="minor"/>
      </rPr>
      <t xml:space="preserve"> sheet. The girls names and IDs should be listed automatically (they are copied from the IPA sheet).</t>
    </r>
  </si>
  <si>
    <r>
      <rPr>
        <b/>
        <sz val="11"/>
        <color theme="1"/>
        <rFont val="Calibri"/>
        <family val="2"/>
        <scheme val="minor"/>
      </rPr>
      <t>MPA</t>
    </r>
    <r>
      <rPr>
        <sz val="11"/>
        <color theme="1"/>
        <rFont val="Calibri"/>
        <family val="2"/>
        <scheme val="minor"/>
      </rPr>
      <t xml:space="preserve"> sheet. Add the literacy and numeracy subtask scores for each girl. When a score is entered the cell will change colour (white/blue/pink/yellow according to the scoring guide). If there is an error (when a score is higher or lower than possible) the cell will turn red. Enter the correct score to rectify.</t>
    </r>
  </si>
  <si>
    <r>
      <rPr>
        <b/>
        <sz val="11"/>
        <color theme="1"/>
        <rFont val="Calibri"/>
        <family val="2"/>
        <scheme val="minor"/>
      </rPr>
      <t xml:space="preserve">MPA </t>
    </r>
    <r>
      <rPr>
        <sz val="11"/>
        <color theme="1"/>
        <rFont val="Calibri"/>
        <family val="2"/>
        <scheme val="minor"/>
      </rPr>
      <t>sheet. The totals and subtotals for each girl are calculated automatically. You may need to scroll across to see these.</t>
    </r>
  </si>
  <si>
    <r>
      <rPr>
        <b/>
        <sz val="11"/>
        <color theme="1"/>
        <rFont val="Calibri"/>
        <family val="2"/>
        <scheme val="minor"/>
      </rPr>
      <t>MPA</t>
    </r>
    <r>
      <rPr>
        <sz val="11"/>
        <color theme="1"/>
        <rFont val="Calibri"/>
        <family val="2"/>
        <scheme val="minor"/>
      </rPr>
      <t xml:space="preserve"> sheet. Scroll to the bottom of the table. The number of girls scoring NS/blue/pink/yellow for each subtask is calculated automatically.</t>
    </r>
  </si>
  <si>
    <r>
      <t xml:space="preserve">Go to the </t>
    </r>
    <r>
      <rPr>
        <b/>
        <sz val="11"/>
        <color theme="1"/>
        <rFont val="Calibri"/>
        <family val="2"/>
        <scheme val="minor"/>
      </rPr>
      <t>EPA</t>
    </r>
    <r>
      <rPr>
        <sz val="11"/>
        <color theme="1"/>
        <rFont val="Calibri"/>
        <family val="2"/>
        <scheme val="minor"/>
      </rPr>
      <t xml:space="preserve"> sheet. The girls names and IDs should again be listed automatically (they are copied from the IPA sheet).</t>
    </r>
  </si>
  <si>
    <r>
      <rPr>
        <b/>
        <sz val="11"/>
        <color theme="1"/>
        <rFont val="Calibri"/>
        <family val="2"/>
        <scheme val="minor"/>
      </rPr>
      <t>EPA</t>
    </r>
    <r>
      <rPr>
        <sz val="11"/>
        <color theme="1"/>
        <rFont val="Calibri"/>
        <family val="2"/>
        <scheme val="minor"/>
      </rPr>
      <t xml:space="preserve"> sheet. Add the literacy and numeracy subtask scores for each girl. When a score is entered the cell will change colour (white/blue/pink/yellow according to the scoring guide). If there is an error (when a score is higher or lower than possible) the cell will turn red. Enter the correct score to rectify.</t>
    </r>
  </si>
  <si>
    <r>
      <rPr>
        <b/>
        <sz val="11"/>
        <color theme="1"/>
        <rFont val="Calibri"/>
        <family val="2"/>
        <scheme val="minor"/>
      </rPr>
      <t xml:space="preserve">EPA </t>
    </r>
    <r>
      <rPr>
        <sz val="11"/>
        <color theme="1"/>
        <rFont val="Calibri"/>
        <family val="2"/>
        <scheme val="minor"/>
      </rPr>
      <t>sheet. The totals and subtotals for each girl are calculated automatically. You may need to scroll across to see these.</t>
    </r>
  </si>
  <si>
    <r>
      <rPr>
        <b/>
        <sz val="11"/>
        <color theme="1"/>
        <rFont val="Calibri"/>
        <family val="2"/>
        <scheme val="minor"/>
      </rPr>
      <t>EPA</t>
    </r>
    <r>
      <rPr>
        <sz val="11"/>
        <color theme="1"/>
        <rFont val="Calibri"/>
        <family val="2"/>
        <scheme val="minor"/>
      </rPr>
      <t xml:space="preserve"> sheet. Scroll to the bottom of the table. The number of girls scoring NS/blue/pink/yellow for each subtask is calculated automatically.</t>
    </r>
  </si>
  <si>
    <r>
      <t>Go to the</t>
    </r>
    <r>
      <rPr>
        <b/>
        <sz val="11"/>
        <color theme="1"/>
        <rFont val="Calibri"/>
        <family val="2"/>
        <scheme val="minor"/>
      </rPr>
      <t xml:space="preserve"> Progression</t>
    </r>
    <r>
      <rPr>
        <sz val="11"/>
        <color theme="1"/>
        <rFont val="Calibri"/>
        <family val="2"/>
        <scheme val="minor"/>
      </rPr>
      <t xml:space="preserve"> sheet. Do not enter any data on this sheet, it will be added automatically (copied from IPA/MPA/EPA sheets). This sheet shows the girls total scores and colours for each learning progress assessment.</t>
    </r>
  </si>
  <si>
    <t>MPA</t>
  </si>
  <si>
    <t>Name</t>
  </si>
  <si>
    <t>ID</t>
  </si>
  <si>
    <t>Assessment date</t>
  </si>
  <si>
    <t>Literacy</t>
  </si>
  <si>
    <t>Numeracy</t>
  </si>
  <si>
    <t>Picture reading
(0-3)</t>
  </si>
  <si>
    <t>Speaking &amp; listening
(0-7)</t>
  </si>
  <si>
    <t>Letter/sound knowledge
(0-8)</t>
  </si>
  <si>
    <t>Word reading
(0-30)</t>
  </si>
  <si>
    <t>Short passage reading
(0-23)</t>
  </si>
  <si>
    <t>Comprehension
(0-5)</t>
  </si>
  <si>
    <t>Writing
(0-11)</t>
  </si>
  <si>
    <t>Total literacy
(0-87)</t>
  </si>
  <si>
    <t>Counting
(0-3)</t>
  </si>
  <si>
    <t>Number recognition
(0-9)</t>
  </si>
  <si>
    <t>Missing Numbers
(0-9)</t>
  </si>
  <si>
    <t>Comparing &amp; Ordering
(0-4)</t>
  </si>
  <si>
    <t>Place Value
(0-3)</t>
  </si>
  <si>
    <t>Number sense total
(0-28)</t>
  </si>
  <si>
    <t>Addition
(0-6)</t>
  </si>
  <si>
    <t>Subtraction
(0-6)</t>
  </si>
  <si>
    <t>Multiplication
(0-6)</t>
  </si>
  <si>
    <t>Division
(0-6)</t>
  </si>
  <si>
    <t>Number operations total
(0-24)</t>
  </si>
  <si>
    <t>Total numeracy
(0-52)</t>
  </si>
  <si>
    <t>NS/No colour</t>
  </si>
  <si>
    <t>Number at blue</t>
  </si>
  <si>
    <t>n/a</t>
  </si>
  <si>
    <t>Number at pink</t>
  </si>
  <si>
    <t>Number at yellow</t>
  </si>
  <si>
    <t>Picture reading</t>
  </si>
  <si>
    <t>Speaking &amp; listening</t>
  </si>
  <si>
    <t>Letter/sound knowledge</t>
  </si>
  <si>
    <t>Word reading</t>
  </si>
  <si>
    <t>Short passage reading</t>
  </si>
  <si>
    <t>Comprehension</t>
  </si>
  <si>
    <t>Writing</t>
  </si>
  <si>
    <t>Total literacy</t>
  </si>
  <si>
    <t>Counting</t>
  </si>
  <si>
    <t>Number recognition</t>
  </si>
  <si>
    <t>Missing Numbers</t>
  </si>
  <si>
    <t>Comparing &amp; Ordering</t>
  </si>
  <si>
    <t>Place Value</t>
  </si>
  <si>
    <t>Number sense total</t>
  </si>
  <si>
    <t>Addition</t>
  </si>
  <si>
    <t>Subtraction</t>
  </si>
  <si>
    <t>Multiplication</t>
  </si>
  <si>
    <t>Division</t>
  </si>
  <si>
    <t>Number operations total</t>
  </si>
  <si>
    <t>Total numeracy</t>
  </si>
  <si>
    <t>EPA</t>
  </si>
  <si>
    <t>Picture reading
(0-2)</t>
  </si>
  <si>
    <t>Short passage reading
(0-18)</t>
  </si>
  <si>
    <t>Total literacy
(0-82)</t>
  </si>
  <si>
    <t>IPA</t>
  </si>
  <si>
    <t>Total literacy
(0-81)</t>
  </si>
  <si>
    <t>Patience Dube</t>
  </si>
  <si>
    <t>011209</t>
  </si>
  <si>
    <t>Clara Farai</t>
  </si>
  <si>
    <t>011207</t>
  </si>
  <si>
    <t>Progression</t>
  </si>
  <si>
    <t>% NS/No colour</t>
  </si>
  <si>
    <t>% at blue</t>
  </si>
  <si>
    <t>% at pink</t>
  </si>
  <si>
    <t>% at yellow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</si>
</sst>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1"/>
      <name val="Calibri"/>
      <family val="2"/>
      <scheme val="minor"/>
    </font>
    <font>
      <b/>
      <sz val="9"/>
      <color theme="1"/>
      <name val="Calibri"/>
      <family val="2"/>
      <scheme val="minor"/>
    </font>
    <font>
      <b/>
      <sz val="16"/>
      <color theme="1"/>
      <name val="Calibri"/>
      <family val="2"/>
      <scheme val="minor"/>
    </font>
    <font>
      <b/>
      <sz val="12"/>
      <color theme="1"/>
      <name val="Andika New Basic"/>
    </font>
    <font>
      <sz val="9"/>
      <color theme="1"/>
      <name val="Andika New Basic"/>
    </font>
    <font>
      <sz val="7"/>
      <color theme="1"/>
      <name val="Calibri"/>
      <family val="2"/>
      <scheme val="minor"/>
    </font>
    <font>
      <b/>
      <sz val="7"/>
      <color theme="1"/>
      <name val="Calibri"/>
      <family val="2"/>
      <scheme val="minor"/>
    </font>
    <font>
      <sz val="8"/>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9"/>
        <bgColor indexed="64"/>
      </patternFill>
    </fill>
    <fill>
      <patternFill patternType="solid">
        <fgColor theme="5"/>
        <bgColor indexed="64"/>
      </patternFill>
    </fill>
    <fill>
      <patternFill patternType="solid">
        <fgColor rgb="FF666699"/>
        <bgColor indexed="64"/>
      </patternFill>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rgb="FFF4C4EA"/>
        <bgColor indexed="64"/>
      </patternFill>
    </fill>
    <fill>
      <patternFill patternType="solid">
        <fgColor theme="8" tint="0.59999389629810485"/>
        <bgColor indexed="64"/>
      </patternFill>
    </fill>
  </fills>
  <borders count="28">
    <border>
      <left/>
      <right/>
      <top/>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ck">
        <color auto="1"/>
      </bottom>
      <diagonal/>
    </border>
    <border>
      <left style="thick">
        <color auto="1"/>
      </left>
      <right style="thin">
        <color auto="1"/>
      </right>
      <top style="thin">
        <color auto="1"/>
      </top>
      <bottom style="thick">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ck">
        <color auto="1"/>
      </bottom>
      <diagonal/>
    </border>
    <border>
      <left style="thick">
        <color auto="1"/>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91">
    <xf numFmtId="0" fontId="0" fillId="0" borderId="0" xfId="0"/>
    <xf numFmtId="0" fontId="2" fillId="0" borderId="0" xfId="0" applyFont="1" applyAlignment="1">
      <alignment wrapText="1"/>
    </xf>
    <xf numFmtId="0" fontId="2" fillId="0" borderId="0" xfId="0" applyFont="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0" xfId="0" applyAlignment="1">
      <alignment horizontal="right"/>
    </xf>
    <xf numFmtId="0" fontId="2" fillId="2" borderId="12" xfId="0" applyFont="1" applyFill="1" applyBorder="1" applyAlignment="1">
      <alignment horizontal="center" vertical="center" wrapText="1"/>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2" fillId="8" borderId="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3" fillId="0" borderId="0" xfId="0" applyFont="1" applyAlignment="1">
      <alignment horizontal="center"/>
    </xf>
    <xf numFmtId="49" fontId="0" fillId="0" borderId="2" xfId="0" applyNumberFormat="1" applyBorder="1"/>
    <xf numFmtId="49" fontId="0" fillId="0" borderId="2" xfId="0" applyNumberFormat="1" applyBorder="1" applyAlignment="1">
      <alignment horizontal="center"/>
    </xf>
    <xf numFmtId="49" fontId="0" fillId="0" borderId="2" xfId="0" applyNumberFormat="1" applyBorder="1" applyAlignment="1">
      <alignment horizontal="center" vertical="center"/>
    </xf>
    <xf numFmtId="0" fontId="4" fillId="0" borderId="0" xfId="0" applyFont="1" applyAlignment="1">
      <alignment vertical="center" wrapText="1"/>
    </xf>
    <xf numFmtId="0" fontId="5" fillId="0" borderId="18" xfId="0" applyFont="1" applyBorder="1" applyAlignment="1">
      <alignment vertical="center" wrapText="1"/>
    </xf>
    <xf numFmtId="0" fontId="0" fillId="0" borderId="0" xfId="0" applyAlignment="1">
      <alignment vertical="top"/>
    </xf>
    <xf numFmtId="49" fontId="0" fillId="0" borderId="0" xfId="0" applyNumberFormat="1" applyAlignment="1">
      <alignment horizontal="center"/>
    </xf>
    <xf numFmtId="49" fontId="0" fillId="0" borderId="0" xfId="0" applyNumberFormat="1" applyAlignment="1">
      <alignment horizontal="center" vertical="center"/>
    </xf>
    <xf numFmtId="0" fontId="0" fillId="9" borderId="0" xfId="0" applyFill="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wrapText="1"/>
    </xf>
    <xf numFmtId="0" fontId="0" fillId="11" borderId="0" xfId="0" applyFill="1" applyAlignment="1">
      <alignment horizontal="center" vertical="center"/>
    </xf>
    <xf numFmtId="0" fontId="1" fillId="11" borderId="0" xfId="0" applyFont="1" applyFill="1" applyAlignment="1">
      <alignment horizontal="center" vertical="center"/>
    </xf>
    <xf numFmtId="0" fontId="0" fillId="10" borderId="0" xfId="0" applyFill="1" applyAlignment="1">
      <alignment horizontal="center" vertical="center"/>
    </xf>
    <xf numFmtId="0" fontId="1" fillId="10" borderId="0" xfId="0" applyFont="1" applyFill="1" applyAlignment="1">
      <alignment horizontal="center" vertical="center"/>
    </xf>
    <xf numFmtId="0" fontId="1" fillId="9" borderId="0" xfId="0" applyFont="1" applyFill="1" applyAlignment="1">
      <alignment horizontal="center" vertical="center"/>
    </xf>
    <xf numFmtId="0" fontId="7" fillId="0" borderId="0" xfId="0" applyFont="1" applyAlignment="1">
      <alignment horizontal="center" vertical="center" wrapText="1"/>
    </xf>
    <xf numFmtId="0" fontId="1" fillId="0" borderId="0" xfId="0" applyFont="1" applyAlignment="1">
      <alignment horizontal="right"/>
    </xf>
    <xf numFmtId="49" fontId="1" fillId="0" borderId="0" xfId="0" applyNumberFormat="1" applyFont="1" applyAlignment="1">
      <alignment horizontal="center" vertical="center"/>
    </xf>
    <xf numFmtId="0" fontId="0" fillId="0" borderId="19" xfId="0" applyBorder="1" applyAlignment="1">
      <alignment horizontal="center" vertical="center"/>
    </xf>
    <xf numFmtId="0" fontId="1" fillId="11" borderId="20" xfId="0" applyFont="1" applyFill="1" applyBorder="1" applyAlignment="1">
      <alignment horizontal="center" vertical="center"/>
    </xf>
    <xf numFmtId="0" fontId="1" fillId="10" borderId="20" xfId="0" applyFont="1" applyFill="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11" borderId="24" xfId="0" applyFont="1" applyFill="1" applyBorder="1" applyAlignment="1">
      <alignment horizontal="center" vertical="center"/>
    </xf>
    <xf numFmtId="0" fontId="1" fillId="10" borderId="24" xfId="0" applyFont="1" applyFill="1" applyBorder="1" applyAlignment="1">
      <alignment horizontal="center" vertical="center"/>
    </xf>
    <xf numFmtId="0" fontId="1" fillId="9" borderId="25" xfId="0" applyFont="1" applyFill="1" applyBorder="1" applyAlignment="1">
      <alignment horizontal="center" vertical="center"/>
    </xf>
    <xf numFmtId="0" fontId="1" fillId="9" borderId="26" xfId="0" applyFont="1" applyFill="1" applyBorder="1" applyAlignment="1">
      <alignment horizontal="center" vertical="center"/>
    </xf>
    <xf numFmtId="0" fontId="1" fillId="9" borderId="27" xfId="0" applyFont="1" applyFill="1" applyBorder="1" applyAlignment="1">
      <alignment horizontal="center" vertical="center"/>
    </xf>
    <xf numFmtId="9" fontId="0" fillId="0" borderId="21" xfId="0" applyNumberFormat="1" applyBorder="1" applyAlignment="1">
      <alignment horizontal="center" vertical="center"/>
    </xf>
    <xf numFmtId="9" fontId="0" fillId="0" borderId="22" xfId="0" applyNumberFormat="1" applyBorder="1" applyAlignment="1">
      <alignment horizontal="center" vertical="center"/>
    </xf>
    <xf numFmtId="9" fontId="0" fillId="0" borderId="23" xfId="0" applyNumberFormat="1" applyBorder="1" applyAlignment="1">
      <alignment horizontal="center" vertical="center"/>
    </xf>
    <xf numFmtId="9" fontId="0" fillId="11" borderId="20" xfId="0" applyNumberFormat="1" applyFill="1" applyBorder="1" applyAlignment="1">
      <alignment horizontal="center" vertical="center"/>
    </xf>
    <xf numFmtId="9" fontId="0" fillId="11" borderId="0" xfId="0" applyNumberFormat="1" applyFill="1" applyAlignment="1">
      <alignment horizontal="center" vertical="center"/>
    </xf>
    <xf numFmtId="9" fontId="0" fillId="11" borderId="24" xfId="0" applyNumberFormat="1" applyFill="1" applyBorder="1" applyAlignment="1">
      <alignment horizontal="center" vertical="center"/>
    </xf>
    <xf numFmtId="9" fontId="0" fillId="10" borderId="20" xfId="0" applyNumberFormat="1" applyFill="1" applyBorder="1" applyAlignment="1">
      <alignment horizontal="center" vertical="center"/>
    </xf>
    <xf numFmtId="9" fontId="0" fillId="10" borderId="0" xfId="0" applyNumberFormat="1" applyFill="1" applyAlignment="1">
      <alignment horizontal="center" vertical="center"/>
    </xf>
    <xf numFmtId="9" fontId="0" fillId="10" borderId="24" xfId="0" applyNumberFormat="1" applyFill="1" applyBorder="1" applyAlignment="1">
      <alignment horizontal="center" vertical="center"/>
    </xf>
    <xf numFmtId="9" fontId="0" fillId="9" borderId="25" xfId="0" applyNumberFormat="1" applyFill="1" applyBorder="1" applyAlignment="1">
      <alignment horizontal="center" vertical="center"/>
    </xf>
    <xf numFmtId="9" fontId="0" fillId="9" borderId="26" xfId="0" applyNumberFormat="1" applyFill="1" applyBorder="1" applyAlignment="1">
      <alignment horizontal="center" vertical="center"/>
    </xf>
    <xf numFmtId="9" fontId="0" fillId="9" borderId="27" xfId="0" applyNumberFormat="1" applyFill="1" applyBorder="1" applyAlignment="1">
      <alignment horizontal="center" vertical="center"/>
    </xf>
    <xf numFmtId="0" fontId="0" fillId="0" borderId="0" xfId="0" applyAlignment="1">
      <alignment horizontal="center"/>
    </xf>
    <xf numFmtId="14" fontId="0" fillId="0" borderId="4" xfId="0" applyNumberFormat="1" applyBorder="1" applyAlignment="1">
      <alignment horizontal="center"/>
    </xf>
    <xf numFmtId="0" fontId="0" fillId="0" borderId="4" xfId="0" applyBorder="1" applyAlignment="1">
      <alignment horizontal="center"/>
    </xf>
    <xf numFmtId="0" fontId="0" fillId="0" borderId="4" xfId="0" applyNumberFormat="1" applyBorder="1" applyAlignment="1" applyProtection="1">
      <alignment horizontal="center"/>
      <protection locked="0"/>
    </xf>
    <xf numFmtId="0" fontId="0" fillId="0" borderId="4" xfId="0" applyNumberFormat="1" applyBorder="1" applyProtection="1">
      <protection locked="0"/>
    </xf>
    <xf numFmtId="49" fontId="0" fillId="0" borderId="2" xfId="0" applyNumberFormat="1" applyBorder="1" applyAlignment="1" applyProtection="1">
      <alignment horizontal="center" vertical="center"/>
    </xf>
    <xf numFmtId="49" fontId="0" fillId="0" borderId="2" xfId="0" applyNumberFormat="1" applyBorder="1" applyProtection="1"/>
    <xf numFmtId="0" fontId="0" fillId="0" borderId="0" xfId="0" applyAlignment="1">
      <alignment vertical="top" wrapText="1"/>
    </xf>
    <xf numFmtId="0" fontId="0" fillId="0" borderId="0" xfId="0" applyAlignment="1">
      <alignment horizontal="left" vertical="top" wrapText="1"/>
    </xf>
    <xf numFmtId="0" fontId="0" fillId="0" borderId="0" xfId="0" quotePrefix="1" applyAlignment="1">
      <alignment vertical="top" wrapText="1"/>
    </xf>
    <xf numFmtId="0" fontId="4" fillId="0" borderId="18" xfId="0" applyFont="1" applyBorder="1" applyAlignment="1">
      <alignment horizontal="center" vertical="center" wrapText="1"/>
    </xf>
    <xf numFmtId="0" fontId="3" fillId="4" borderId="5" xfId="0" applyFont="1" applyFill="1" applyBorder="1" applyAlignment="1">
      <alignment horizontal="center"/>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0" fontId="3" fillId="5" borderId="5" xfId="0" applyFont="1" applyFill="1" applyBorder="1" applyAlignment="1">
      <alignment horizontal="center"/>
    </xf>
    <xf numFmtId="0" fontId="3" fillId="6" borderId="5" xfId="0" applyFont="1" applyFill="1" applyBorder="1" applyAlignment="1">
      <alignment horizontal="center"/>
    </xf>
    <xf numFmtId="0" fontId="0" fillId="0" borderId="0" xfId="0" applyAlignment="1">
      <alignment horizontal="center"/>
    </xf>
    <xf numFmtId="0" fontId="3" fillId="7" borderId="5" xfId="0" applyFont="1" applyFill="1" applyBorder="1" applyAlignment="1">
      <alignment horizontal="right" vertical="center"/>
    </xf>
    <xf numFmtId="49" fontId="2" fillId="0" borderId="4" xfId="0" applyNumberFormat="1" applyFont="1" applyBorder="1" applyAlignment="1">
      <alignment horizontal="center" vertical="center" wrapText="1"/>
    </xf>
  </cellXfs>
  <cellStyles count="1">
    <cellStyle name="Normal" xfId="0" builtinId="0"/>
  </cellStyles>
  <dxfs count="1825">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4C4EA"/>
        </patternFill>
      </fill>
    </dxf>
    <dxf>
      <fill>
        <patternFill>
          <bgColor theme="0"/>
        </patternFill>
      </fill>
    </dxf>
    <dxf>
      <fill>
        <patternFill>
          <bgColor theme="8" tint="0.59996337778862885"/>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4C4EA"/>
        </patternFill>
      </fill>
    </dxf>
    <dxf>
      <fill>
        <patternFill>
          <bgColor theme="8" tint="0.79998168889431442"/>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theme="8" tint="0.79998168889431442"/>
        </patternFill>
      </fill>
    </dxf>
    <dxf>
      <fill>
        <patternFill>
          <bgColor theme="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
      <fill>
        <patternFill>
          <bgColor theme="0"/>
        </patternFill>
      </fill>
    </dxf>
    <dxf>
      <fill>
        <patternFill>
          <bgColor theme="8" tint="0.59996337778862885"/>
        </patternFill>
      </fill>
    </dxf>
    <dxf>
      <fill>
        <patternFill>
          <bgColor rgb="FFF4C4EA"/>
        </patternFill>
      </fill>
    </dxf>
    <dxf>
      <fill>
        <patternFill>
          <bgColor rgb="FFFFFF00"/>
        </patternFill>
      </fill>
    </dxf>
    <dxf>
      <fill>
        <patternFill>
          <bgColor rgb="FFFF0000"/>
        </patternFill>
      </fill>
    </dxf>
    <dxf>
      <fill>
        <patternFill>
          <bgColor rgb="FFFF0000"/>
        </patternFill>
      </fill>
    </dxf>
  </dxfs>
  <tableStyles count="0" defaultTableStyle="TableStyleMedium2" defaultPivotStyle="PivotStyleLight16"/>
  <colors>
    <mruColors>
      <color rgb="FFF4C4EA"/>
      <color rgb="FFFFCCFF"/>
      <color rgb="FF666699"/>
      <color rgb="FFF4C4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523875</xdr:colOff>
      <xdr:row>0</xdr:row>
      <xdr:rowOff>487077</xdr:rowOff>
    </xdr:to>
    <xdr:pic>
      <xdr:nvPicPr>
        <xdr:cNvPr id="2" name="Picture 3" descr="Sage Logo.png">
          <a:extLst>
            <a:ext uri="{FF2B5EF4-FFF2-40B4-BE49-F238E27FC236}">
              <a16:creationId xmlns:a16="http://schemas.microsoft.com/office/drawing/2014/main" id="{B532F606-0C35-4C07-8058-74DC239124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1292" t="31065" r="22083" b="31210"/>
        <a:stretch>
          <a:fillRect/>
        </a:stretch>
      </xdr:blipFill>
      <xdr:spPr bwMode="auto">
        <a:xfrm>
          <a:off x="0" y="0"/>
          <a:ext cx="523875" cy="487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Fiona.Henry" id="{DA1DA9C3-3A19-41D2-B18A-2B7A406E84BB}" userId="S::fch39@open.ac.uk::eb16a5e7-c515-496a-ac81-83b799a49da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2-10-11T13:01:28.44" personId="{DA1DA9C3-3A19-41D2-B18A-2B7A406E84BB}" id="{4FE1F6BE-2C7D-4694-8746-677FCE19BDBE}">
    <text>The name and ID willl be completed automatically (from the IPA)</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2-10-11T13:03:17.88" personId="{DA1DA9C3-3A19-41D2-B18A-2B7A406E84BB}" id="{3B6332FE-BE5C-48C0-B7C7-402CFF79122B}">
    <text>These sheet is automatically completed (data copied from IPA/MPA/EPA)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B3CB9-87F2-4471-996D-E3E207F93E08}">
  <dimension ref="A1:E21"/>
  <sheetViews>
    <sheetView workbookViewId="0">
      <selection activeCell="B21" sqref="B21:E21"/>
    </sheetView>
  </sheetViews>
  <sheetFormatPr defaultRowHeight="14.4"/>
  <cols>
    <col min="1" max="1" width="8.33203125" customWidth="1"/>
    <col min="2" max="2" width="21.44140625" customWidth="1"/>
    <col min="3" max="3" width="21.33203125" customWidth="1"/>
    <col min="4" max="4" width="23.88671875" customWidth="1"/>
    <col min="5" max="5" width="21.44140625" customWidth="1"/>
    <col min="6" max="7" width="8.6640625" customWidth="1"/>
  </cols>
  <sheetData>
    <row r="1" spans="1:5" ht="38.4" customHeight="1"/>
    <row r="2" spans="1:5" ht="15" thickBot="1"/>
    <row r="3" spans="1:5" ht="15" customHeight="1" thickBot="1">
      <c r="A3" s="26"/>
      <c r="B3" s="75" t="s">
        <v>0</v>
      </c>
      <c r="C3" s="75"/>
      <c r="D3" s="75"/>
      <c r="E3" s="75"/>
    </row>
    <row r="4" spans="1:5" ht="15" thickBot="1">
      <c r="B4" s="27" t="s">
        <v>1</v>
      </c>
      <c r="C4" s="27"/>
      <c r="D4" s="27" t="s">
        <v>2</v>
      </c>
      <c r="E4" s="27"/>
    </row>
    <row r="5" spans="1:5" ht="15.6" customHeight="1" thickBot="1">
      <c r="B5" s="27" t="s">
        <v>3</v>
      </c>
      <c r="C5" s="27"/>
      <c r="D5" s="27" t="s">
        <v>4</v>
      </c>
      <c r="E5" s="27"/>
    </row>
    <row r="8" spans="1:5" ht="34.950000000000003" customHeight="1">
      <c r="A8" s="28">
        <v>1</v>
      </c>
      <c r="B8" s="72" t="s">
        <v>5</v>
      </c>
      <c r="C8" s="72"/>
      <c r="D8" s="72"/>
      <c r="E8" s="72"/>
    </row>
    <row r="9" spans="1:5">
      <c r="A9" s="28">
        <v>2</v>
      </c>
      <c r="B9" s="72" t="s">
        <v>6</v>
      </c>
      <c r="C9" s="72"/>
      <c r="D9" s="72"/>
      <c r="E9" s="72"/>
    </row>
    <row r="10" spans="1:5" ht="44.4" customHeight="1">
      <c r="A10" s="28">
        <v>3</v>
      </c>
      <c r="B10" s="74" t="s">
        <v>7</v>
      </c>
      <c r="C10" s="74"/>
      <c r="D10" s="74"/>
      <c r="E10" s="74"/>
    </row>
    <row r="11" spans="1:5" ht="34.200000000000003" customHeight="1">
      <c r="A11" s="28">
        <v>4</v>
      </c>
      <c r="B11" s="72" t="s">
        <v>8</v>
      </c>
      <c r="C11" s="72"/>
      <c r="D11" s="72"/>
      <c r="E11" s="72"/>
    </row>
    <row r="12" spans="1:5" ht="28.2" customHeight="1">
      <c r="A12" s="28">
        <v>5</v>
      </c>
      <c r="B12" s="72" t="s">
        <v>9</v>
      </c>
      <c r="C12" s="72"/>
      <c r="D12" s="72"/>
      <c r="E12" s="72"/>
    </row>
    <row r="13" spans="1:5" ht="33.6" customHeight="1">
      <c r="A13" s="28">
        <v>6</v>
      </c>
      <c r="B13" s="73" t="s">
        <v>10</v>
      </c>
      <c r="C13" s="73"/>
      <c r="D13" s="73"/>
      <c r="E13" s="73"/>
    </row>
    <row r="14" spans="1:5" ht="46.95" customHeight="1">
      <c r="A14" s="28">
        <v>7</v>
      </c>
      <c r="B14" s="74" t="s">
        <v>11</v>
      </c>
      <c r="C14" s="74"/>
      <c r="D14" s="74"/>
      <c r="E14" s="74"/>
    </row>
    <row r="15" spans="1:5" ht="28.95" customHeight="1">
      <c r="A15" s="28">
        <v>8</v>
      </c>
      <c r="B15" s="72" t="s">
        <v>12</v>
      </c>
      <c r="C15" s="72"/>
      <c r="D15" s="72"/>
      <c r="E15" s="72"/>
    </row>
    <row r="16" spans="1:5">
      <c r="A16" s="28">
        <v>9</v>
      </c>
      <c r="B16" s="72" t="s">
        <v>13</v>
      </c>
      <c r="C16" s="72"/>
      <c r="D16" s="72"/>
      <c r="E16" s="72"/>
    </row>
    <row r="17" spans="1:5" ht="28.95" customHeight="1">
      <c r="A17" s="28">
        <v>10</v>
      </c>
      <c r="B17" s="73" t="s">
        <v>14</v>
      </c>
      <c r="C17" s="73"/>
      <c r="D17" s="73"/>
      <c r="E17" s="73"/>
    </row>
    <row r="18" spans="1:5" ht="43.2" customHeight="1">
      <c r="A18" s="28">
        <v>11</v>
      </c>
      <c r="B18" s="74" t="s">
        <v>15</v>
      </c>
      <c r="C18" s="74"/>
      <c r="D18" s="74"/>
      <c r="E18" s="74"/>
    </row>
    <row r="19" spans="1:5" ht="28.2" customHeight="1">
      <c r="A19" s="28">
        <v>12</v>
      </c>
      <c r="B19" s="72" t="s">
        <v>16</v>
      </c>
      <c r="C19" s="72"/>
      <c r="D19" s="72"/>
      <c r="E19" s="72"/>
    </row>
    <row r="20" spans="1:5" ht="28.2" customHeight="1">
      <c r="A20" s="28">
        <v>13</v>
      </c>
      <c r="B20" s="72" t="s">
        <v>17</v>
      </c>
      <c r="C20" s="72"/>
      <c r="D20" s="72"/>
      <c r="E20" s="72"/>
    </row>
    <row r="21" spans="1:5" ht="43.2" customHeight="1">
      <c r="A21" s="28">
        <v>14</v>
      </c>
      <c r="B21" s="72" t="s">
        <v>18</v>
      </c>
      <c r="C21" s="72"/>
      <c r="D21" s="72"/>
      <c r="E21" s="72"/>
    </row>
  </sheetData>
  <mergeCells count="15">
    <mergeCell ref="B3:E3"/>
    <mergeCell ref="B8:E8"/>
    <mergeCell ref="B9:E9"/>
    <mergeCell ref="B10:E10"/>
    <mergeCell ref="B11:E11"/>
    <mergeCell ref="B12:E12"/>
    <mergeCell ref="B13:E13"/>
    <mergeCell ref="B14:E14"/>
    <mergeCell ref="B15:E15"/>
    <mergeCell ref="B21:E21"/>
    <mergeCell ref="B16:E16"/>
    <mergeCell ref="B17:E17"/>
    <mergeCell ref="B18:E18"/>
    <mergeCell ref="B19:E19"/>
    <mergeCell ref="B20:E2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F1920-5F84-45E9-AE85-45417353831C}">
  <dimension ref="A1:W130"/>
  <sheetViews>
    <sheetView tabSelected="1" zoomScale="80" zoomScaleNormal="80" workbookViewId="0">
      <selection activeCell="I10" sqref="I10"/>
    </sheetView>
  </sheetViews>
  <sheetFormatPr defaultColWidth="8.88671875" defaultRowHeight="14.4"/>
  <cols>
    <col min="1" max="1" width="17.33203125" style="65" customWidth="1"/>
    <col min="2" max="2" width="7.77734375" style="29" customWidth="1"/>
    <col min="3" max="3" width="13.109375" style="65" customWidth="1"/>
    <col min="4" max="4" width="8.88671875" style="10"/>
    <col min="5" max="6" width="11.6640625" style="10" customWidth="1"/>
    <col min="7" max="8" width="8.88671875" style="10"/>
    <col min="9" max="9" width="11.6640625" style="10" customWidth="1"/>
    <col min="10" max="11" width="8.88671875" style="10"/>
    <col min="12" max="16" width="13.21875" customWidth="1"/>
    <col min="18" max="21" width="10.33203125" customWidth="1"/>
    <col min="22" max="22" width="11.5546875" customWidth="1"/>
    <col min="23" max="23" width="11.44140625" customWidth="1"/>
  </cols>
  <sheetData>
    <row r="1" spans="1:23" ht="21.6" thickBot="1">
      <c r="A1" s="76" t="s">
        <v>74</v>
      </c>
      <c r="B1" s="76"/>
      <c r="C1" s="76"/>
    </row>
    <row r="2" spans="1:23" s="1" customFormat="1" ht="15" thickTop="1">
      <c r="A2" s="77" t="s">
        <v>20</v>
      </c>
      <c r="B2" s="78" t="s">
        <v>21</v>
      </c>
      <c r="C2" s="79" t="s">
        <v>22</v>
      </c>
      <c r="D2" s="80" t="s">
        <v>23</v>
      </c>
      <c r="E2" s="81"/>
      <c r="F2" s="81"/>
      <c r="G2" s="81"/>
      <c r="H2" s="81"/>
      <c r="I2" s="81"/>
      <c r="J2" s="81"/>
      <c r="K2" s="82"/>
      <c r="L2" s="83" t="s">
        <v>24</v>
      </c>
      <c r="M2" s="84"/>
      <c r="N2" s="84"/>
      <c r="O2" s="84"/>
      <c r="P2" s="84"/>
      <c r="Q2" s="84"/>
      <c r="R2" s="84"/>
      <c r="S2" s="84"/>
      <c r="T2" s="84"/>
      <c r="U2" s="84"/>
      <c r="V2" s="84"/>
      <c r="W2" s="85"/>
    </row>
    <row r="3" spans="1:23" s="2" customFormat="1" ht="61.2" customHeight="1">
      <c r="A3" s="77"/>
      <c r="B3" s="78"/>
      <c r="C3" s="79"/>
      <c r="D3" s="3" t="s">
        <v>71</v>
      </c>
      <c r="E3" s="13" t="s">
        <v>26</v>
      </c>
      <c r="F3" s="4" t="s">
        <v>27</v>
      </c>
      <c r="G3" s="4" t="s">
        <v>28</v>
      </c>
      <c r="H3" s="4" t="s">
        <v>72</v>
      </c>
      <c r="I3" s="4" t="s">
        <v>30</v>
      </c>
      <c r="J3" s="4" t="s">
        <v>31</v>
      </c>
      <c r="K3" s="5" t="s">
        <v>75</v>
      </c>
      <c r="L3" s="3" t="s">
        <v>33</v>
      </c>
      <c r="M3" s="4" t="s">
        <v>34</v>
      </c>
      <c r="N3" s="4" t="s">
        <v>35</v>
      </c>
      <c r="O3" s="4" t="s">
        <v>36</v>
      </c>
      <c r="P3" s="4" t="s">
        <v>37</v>
      </c>
      <c r="Q3" s="6" t="s">
        <v>38</v>
      </c>
      <c r="R3" s="4" t="s">
        <v>39</v>
      </c>
      <c r="S3" s="4" t="s">
        <v>40</v>
      </c>
      <c r="T3" s="4" t="s">
        <v>41</v>
      </c>
      <c r="U3" s="4" t="s">
        <v>42</v>
      </c>
      <c r="V3" s="6" t="s">
        <v>43</v>
      </c>
      <c r="W3" s="5" t="s">
        <v>44</v>
      </c>
    </row>
    <row r="4" spans="1:23">
      <c r="A4" s="23" t="s">
        <v>76</v>
      </c>
      <c r="B4" s="23" t="s">
        <v>77</v>
      </c>
      <c r="C4" s="66">
        <v>43831</v>
      </c>
      <c r="D4" s="16">
        <v>2</v>
      </c>
      <c r="E4" s="14">
        <v>4</v>
      </c>
      <c r="F4" s="7">
        <v>3</v>
      </c>
      <c r="G4" s="7">
        <v>3</v>
      </c>
      <c r="H4" s="7">
        <v>9</v>
      </c>
      <c r="I4" s="7">
        <v>2</v>
      </c>
      <c r="J4" s="7">
        <v>3</v>
      </c>
      <c r="K4" s="8">
        <f>SUM(D4:J4)</f>
        <v>26</v>
      </c>
      <c r="L4" s="7">
        <v>3</v>
      </c>
      <c r="M4" s="7">
        <v>8</v>
      </c>
      <c r="N4" s="7">
        <v>6</v>
      </c>
      <c r="O4" s="7">
        <v>4</v>
      </c>
      <c r="P4" s="7">
        <v>1</v>
      </c>
      <c r="Q4" s="7">
        <f>SUM(L4:P4)</f>
        <v>22</v>
      </c>
      <c r="R4" s="7">
        <v>5</v>
      </c>
      <c r="S4" s="7">
        <v>4</v>
      </c>
      <c r="T4" s="7">
        <v>3</v>
      </c>
      <c r="U4" s="7">
        <v>2</v>
      </c>
      <c r="V4" s="7">
        <f>SUM(R4:U4)</f>
        <v>14</v>
      </c>
      <c r="W4" s="8">
        <f>SUM(Q4,V4)</f>
        <v>36</v>
      </c>
    </row>
    <row r="5" spans="1:23">
      <c r="A5" s="23" t="s">
        <v>78</v>
      </c>
      <c r="B5" s="23" t="s">
        <v>79</v>
      </c>
      <c r="C5" s="66">
        <v>43831</v>
      </c>
      <c r="D5" s="16">
        <v>2</v>
      </c>
      <c r="E5" s="14">
        <v>4</v>
      </c>
      <c r="F5" s="7">
        <v>0</v>
      </c>
      <c r="G5" s="7">
        <v>0</v>
      </c>
      <c r="H5" s="7">
        <v>0</v>
      </c>
      <c r="I5" s="7">
        <v>0</v>
      </c>
      <c r="J5" s="7">
        <v>0</v>
      </c>
      <c r="K5" s="8">
        <f t="shared" ref="K5:K68" si="0">SUM(D5:J5)</f>
        <v>6</v>
      </c>
      <c r="L5" s="7">
        <v>3</v>
      </c>
      <c r="M5" s="7">
        <v>6</v>
      </c>
      <c r="N5" s="7">
        <v>3</v>
      </c>
      <c r="O5" s="7">
        <v>3</v>
      </c>
      <c r="P5" s="7">
        <v>0</v>
      </c>
      <c r="Q5" s="7">
        <f t="shared" ref="Q5:Q68" si="1">SUM(L5:P5)</f>
        <v>15</v>
      </c>
      <c r="R5" s="7">
        <v>3</v>
      </c>
      <c r="S5" s="7">
        <v>2</v>
      </c>
      <c r="T5" s="7">
        <v>0</v>
      </c>
      <c r="U5" s="7">
        <v>0</v>
      </c>
      <c r="V5" s="7">
        <f t="shared" ref="V5:V6" si="2">SUM(R5:U5)</f>
        <v>5</v>
      </c>
      <c r="W5" s="8">
        <f t="shared" ref="W5:W6" si="3">SUM(Q5,V5)</f>
        <v>20</v>
      </c>
    </row>
    <row r="6" spans="1:23">
      <c r="A6" s="24"/>
      <c r="B6" s="24"/>
      <c r="C6" s="66"/>
      <c r="D6" s="16"/>
      <c r="E6" s="14"/>
      <c r="F6" s="7"/>
      <c r="G6" s="7"/>
      <c r="H6" s="7"/>
      <c r="I6" s="7"/>
      <c r="J6" s="7"/>
      <c r="K6" s="8">
        <f t="shared" si="0"/>
        <v>0</v>
      </c>
      <c r="L6" s="7"/>
      <c r="M6" s="7"/>
      <c r="N6" s="7"/>
      <c r="O6" s="7"/>
      <c r="P6" s="7"/>
      <c r="Q6" s="7">
        <f t="shared" si="1"/>
        <v>0</v>
      </c>
      <c r="R6" s="7"/>
      <c r="S6" s="7"/>
      <c r="T6" s="7"/>
      <c r="U6" s="7"/>
      <c r="V6" s="7">
        <f t="shared" si="2"/>
        <v>0</v>
      </c>
      <c r="W6" s="8">
        <f t="shared" si="3"/>
        <v>0</v>
      </c>
    </row>
    <row r="7" spans="1:23">
      <c r="A7" s="24"/>
      <c r="B7" s="24"/>
      <c r="C7" s="67"/>
      <c r="D7" s="16"/>
      <c r="E7" s="14"/>
      <c r="F7" s="7"/>
      <c r="G7" s="7"/>
      <c r="H7" s="7"/>
      <c r="I7" s="7"/>
      <c r="J7" s="7"/>
      <c r="K7" s="8">
        <f t="shared" si="0"/>
        <v>0</v>
      </c>
      <c r="L7" s="7"/>
      <c r="M7" s="7"/>
      <c r="N7" s="7"/>
      <c r="O7" s="7"/>
      <c r="P7" s="7"/>
      <c r="Q7" s="7">
        <f t="shared" si="1"/>
        <v>0</v>
      </c>
      <c r="R7" s="7"/>
      <c r="S7" s="7"/>
      <c r="T7" s="7"/>
      <c r="U7" s="7"/>
      <c r="V7" s="7">
        <f t="shared" ref="V7:V70" si="4">SUM(R7:U7)</f>
        <v>0</v>
      </c>
      <c r="W7" s="8">
        <f t="shared" ref="W7:W70" si="5">SUM(Q7,V7)</f>
        <v>0</v>
      </c>
    </row>
    <row r="8" spans="1:23">
      <c r="A8" s="24"/>
      <c r="B8" s="24"/>
      <c r="C8" s="67"/>
      <c r="D8" s="16"/>
      <c r="E8" s="14"/>
      <c r="F8" s="7"/>
      <c r="G8" s="7"/>
      <c r="H8" s="7"/>
      <c r="I8" s="7"/>
      <c r="J8" s="7"/>
      <c r="K8" s="8">
        <f t="shared" si="0"/>
        <v>0</v>
      </c>
      <c r="L8" s="7"/>
      <c r="M8" s="7"/>
      <c r="N8" s="7"/>
      <c r="O8" s="7"/>
      <c r="P8" s="7"/>
      <c r="Q8" s="7">
        <f t="shared" si="1"/>
        <v>0</v>
      </c>
      <c r="R8" s="7"/>
      <c r="S8" s="7"/>
      <c r="T8" s="7"/>
      <c r="U8" s="7"/>
      <c r="V8" s="7">
        <f t="shared" si="4"/>
        <v>0</v>
      </c>
      <c r="W8" s="8">
        <f t="shared" si="5"/>
        <v>0</v>
      </c>
    </row>
    <row r="9" spans="1:23">
      <c r="A9" s="24"/>
      <c r="B9" s="24"/>
      <c r="C9" s="67"/>
      <c r="D9" s="16"/>
      <c r="E9" s="14"/>
      <c r="F9" s="7"/>
      <c r="G9" s="7"/>
      <c r="H9" s="7"/>
      <c r="I9" s="7"/>
      <c r="J9" s="7"/>
      <c r="K9" s="8">
        <f t="shared" si="0"/>
        <v>0</v>
      </c>
      <c r="L9" s="7"/>
      <c r="M9" s="7"/>
      <c r="N9" s="7"/>
      <c r="O9" s="7"/>
      <c r="P9" s="7"/>
      <c r="Q9" s="7">
        <f t="shared" si="1"/>
        <v>0</v>
      </c>
      <c r="R9" s="7"/>
      <c r="S9" s="7"/>
      <c r="T9" s="7"/>
      <c r="U9" s="7"/>
      <c r="V9" s="7">
        <f t="shared" si="4"/>
        <v>0</v>
      </c>
      <c r="W9" s="8">
        <f t="shared" si="5"/>
        <v>0</v>
      </c>
    </row>
    <row r="10" spans="1:23">
      <c r="A10" s="24"/>
      <c r="B10" s="24"/>
      <c r="C10" s="67"/>
      <c r="D10" s="16"/>
      <c r="E10" s="14"/>
      <c r="F10" s="7"/>
      <c r="G10" s="7"/>
      <c r="H10" s="7"/>
      <c r="I10" s="7"/>
      <c r="J10" s="7"/>
      <c r="K10" s="8">
        <f t="shared" si="0"/>
        <v>0</v>
      </c>
      <c r="L10" s="7"/>
      <c r="M10" s="7"/>
      <c r="N10" s="7"/>
      <c r="O10" s="7"/>
      <c r="P10" s="7"/>
      <c r="Q10" s="7">
        <f t="shared" si="1"/>
        <v>0</v>
      </c>
      <c r="R10" s="7"/>
      <c r="S10" s="7"/>
      <c r="T10" s="7"/>
      <c r="U10" s="7"/>
      <c r="V10" s="7">
        <f t="shared" si="4"/>
        <v>0</v>
      </c>
      <c r="W10" s="8">
        <f t="shared" si="5"/>
        <v>0</v>
      </c>
    </row>
    <row r="11" spans="1:23">
      <c r="A11" s="24"/>
      <c r="B11" s="24"/>
      <c r="C11" s="67"/>
      <c r="D11" s="16"/>
      <c r="E11" s="14"/>
      <c r="F11" s="7"/>
      <c r="G11" s="7"/>
      <c r="H11" s="7"/>
      <c r="I11" s="7"/>
      <c r="J11" s="7"/>
      <c r="K11" s="8">
        <f t="shared" si="0"/>
        <v>0</v>
      </c>
      <c r="L11" s="7"/>
      <c r="M11" s="7"/>
      <c r="N11" s="7"/>
      <c r="O11" s="7"/>
      <c r="P11" s="7"/>
      <c r="Q11" s="7">
        <f t="shared" si="1"/>
        <v>0</v>
      </c>
      <c r="R11" s="7"/>
      <c r="S11" s="7"/>
      <c r="T11" s="7"/>
      <c r="U11" s="7"/>
      <c r="V11" s="7">
        <f t="shared" si="4"/>
        <v>0</v>
      </c>
      <c r="W11" s="8">
        <f t="shared" si="5"/>
        <v>0</v>
      </c>
    </row>
    <row r="12" spans="1:23">
      <c r="A12" s="24"/>
      <c r="B12" s="24"/>
      <c r="C12" s="67"/>
      <c r="D12" s="16"/>
      <c r="E12" s="14"/>
      <c r="F12" s="7"/>
      <c r="G12" s="7"/>
      <c r="H12" s="7"/>
      <c r="I12" s="7"/>
      <c r="J12" s="7"/>
      <c r="K12" s="8">
        <f t="shared" si="0"/>
        <v>0</v>
      </c>
      <c r="L12" s="7"/>
      <c r="M12" s="7"/>
      <c r="N12" s="7"/>
      <c r="O12" s="7"/>
      <c r="P12" s="7"/>
      <c r="Q12" s="7">
        <f t="shared" si="1"/>
        <v>0</v>
      </c>
      <c r="R12" s="7"/>
      <c r="S12" s="7"/>
      <c r="T12" s="7"/>
      <c r="U12" s="7"/>
      <c r="V12" s="7">
        <f t="shared" si="4"/>
        <v>0</v>
      </c>
      <c r="W12" s="8">
        <f t="shared" si="5"/>
        <v>0</v>
      </c>
    </row>
    <row r="13" spans="1:23">
      <c r="A13" s="24"/>
      <c r="B13" s="24"/>
      <c r="C13" s="67"/>
      <c r="D13" s="16"/>
      <c r="E13" s="14"/>
      <c r="F13" s="7"/>
      <c r="G13" s="7"/>
      <c r="H13" s="7"/>
      <c r="I13" s="7"/>
      <c r="J13" s="7"/>
      <c r="K13" s="8">
        <f t="shared" si="0"/>
        <v>0</v>
      </c>
      <c r="L13" s="7"/>
      <c r="M13" s="7"/>
      <c r="N13" s="7"/>
      <c r="O13" s="7"/>
      <c r="P13" s="7"/>
      <c r="Q13" s="7">
        <f t="shared" si="1"/>
        <v>0</v>
      </c>
      <c r="R13" s="7"/>
      <c r="S13" s="7"/>
      <c r="T13" s="7"/>
      <c r="U13" s="7"/>
      <c r="V13" s="7">
        <f t="shared" si="4"/>
        <v>0</v>
      </c>
      <c r="W13" s="8">
        <f t="shared" si="5"/>
        <v>0</v>
      </c>
    </row>
    <row r="14" spans="1:23">
      <c r="A14" s="24"/>
      <c r="B14" s="24"/>
      <c r="C14" s="67"/>
      <c r="D14" s="16"/>
      <c r="E14" s="14"/>
      <c r="F14" s="7"/>
      <c r="G14" s="7"/>
      <c r="H14" s="7"/>
      <c r="I14" s="7"/>
      <c r="J14" s="7"/>
      <c r="K14" s="8">
        <f t="shared" si="0"/>
        <v>0</v>
      </c>
      <c r="L14" s="7"/>
      <c r="M14" s="7"/>
      <c r="N14" s="7"/>
      <c r="O14" s="7"/>
      <c r="P14" s="7"/>
      <c r="Q14" s="7">
        <f t="shared" si="1"/>
        <v>0</v>
      </c>
      <c r="R14" s="7"/>
      <c r="S14" s="7"/>
      <c r="T14" s="7"/>
      <c r="U14" s="7"/>
      <c r="V14" s="7">
        <f t="shared" si="4"/>
        <v>0</v>
      </c>
      <c r="W14" s="8">
        <f t="shared" si="5"/>
        <v>0</v>
      </c>
    </row>
    <row r="15" spans="1:23">
      <c r="A15" s="24"/>
      <c r="B15" s="24"/>
      <c r="C15" s="67"/>
      <c r="D15" s="16"/>
      <c r="E15" s="14"/>
      <c r="F15" s="7"/>
      <c r="G15" s="7"/>
      <c r="H15" s="7"/>
      <c r="I15" s="7"/>
      <c r="J15" s="7"/>
      <c r="K15" s="8">
        <f t="shared" si="0"/>
        <v>0</v>
      </c>
      <c r="L15" s="7"/>
      <c r="M15" s="7"/>
      <c r="N15" s="7"/>
      <c r="O15" s="7"/>
      <c r="P15" s="7"/>
      <c r="Q15" s="7">
        <f t="shared" si="1"/>
        <v>0</v>
      </c>
      <c r="R15" s="7"/>
      <c r="S15" s="7"/>
      <c r="T15" s="7"/>
      <c r="U15" s="7"/>
      <c r="V15" s="7">
        <f t="shared" si="4"/>
        <v>0</v>
      </c>
      <c r="W15" s="8">
        <f t="shared" si="5"/>
        <v>0</v>
      </c>
    </row>
    <row r="16" spans="1:23">
      <c r="A16" s="24"/>
      <c r="B16" s="24"/>
      <c r="C16" s="67"/>
      <c r="D16" s="16"/>
      <c r="E16" s="14"/>
      <c r="F16" s="7"/>
      <c r="G16" s="7"/>
      <c r="H16" s="7"/>
      <c r="I16" s="7"/>
      <c r="J16" s="7"/>
      <c r="K16" s="8">
        <f t="shared" si="0"/>
        <v>0</v>
      </c>
      <c r="L16" s="7"/>
      <c r="M16" s="7"/>
      <c r="N16" s="7"/>
      <c r="O16" s="7"/>
      <c r="P16" s="7"/>
      <c r="Q16" s="7">
        <f t="shared" si="1"/>
        <v>0</v>
      </c>
      <c r="R16" s="7"/>
      <c r="S16" s="7"/>
      <c r="T16" s="7"/>
      <c r="U16" s="7"/>
      <c r="V16" s="7">
        <f t="shared" si="4"/>
        <v>0</v>
      </c>
      <c r="W16" s="8">
        <f t="shared" si="5"/>
        <v>0</v>
      </c>
    </row>
    <row r="17" spans="1:23">
      <c r="A17" s="24"/>
      <c r="B17" s="24"/>
      <c r="C17" s="67"/>
      <c r="D17" s="16"/>
      <c r="E17" s="14"/>
      <c r="F17" s="7"/>
      <c r="G17" s="7"/>
      <c r="H17" s="7"/>
      <c r="I17" s="7"/>
      <c r="J17" s="7"/>
      <c r="K17" s="8">
        <f t="shared" si="0"/>
        <v>0</v>
      </c>
      <c r="L17" s="7"/>
      <c r="M17" s="7"/>
      <c r="N17" s="7"/>
      <c r="O17" s="7"/>
      <c r="P17" s="7"/>
      <c r="Q17" s="7">
        <f t="shared" si="1"/>
        <v>0</v>
      </c>
      <c r="R17" s="7"/>
      <c r="S17" s="7"/>
      <c r="T17" s="7"/>
      <c r="U17" s="7"/>
      <c r="V17" s="7">
        <f t="shared" si="4"/>
        <v>0</v>
      </c>
      <c r="W17" s="8">
        <f t="shared" si="5"/>
        <v>0</v>
      </c>
    </row>
    <row r="18" spans="1:23">
      <c r="A18" s="24"/>
      <c r="B18" s="24"/>
      <c r="C18" s="67"/>
      <c r="D18" s="16"/>
      <c r="E18" s="14"/>
      <c r="F18" s="7"/>
      <c r="G18" s="7"/>
      <c r="H18" s="7"/>
      <c r="I18" s="7"/>
      <c r="J18" s="7"/>
      <c r="K18" s="8">
        <f t="shared" si="0"/>
        <v>0</v>
      </c>
      <c r="L18" s="7"/>
      <c r="M18" s="7"/>
      <c r="N18" s="7"/>
      <c r="O18" s="7"/>
      <c r="P18" s="7"/>
      <c r="Q18" s="7">
        <f t="shared" si="1"/>
        <v>0</v>
      </c>
      <c r="R18" s="7"/>
      <c r="S18" s="7"/>
      <c r="T18" s="7"/>
      <c r="U18" s="7"/>
      <c r="V18" s="7">
        <f t="shared" si="4"/>
        <v>0</v>
      </c>
      <c r="W18" s="8">
        <f t="shared" si="5"/>
        <v>0</v>
      </c>
    </row>
    <row r="19" spans="1:23">
      <c r="A19" s="24"/>
      <c r="B19" s="24"/>
      <c r="C19" s="67"/>
      <c r="D19" s="16"/>
      <c r="E19" s="14"/>
      <c r="F19" s="7"/>
      <c r="G19" s="7"/>
      <c r="H19" s="7"/>
      <c r="I19" s="7"/>
      <c r="J19" s="7"/>
      <c r="K19" s="8">
        <f t="shared" si="0"/>
        <v>0</v>
      </c>
      <c r="L19" s="7"/>
      <c r="M19" s="7"/>
      <c r="N19" s="7"/>
      <c r="O19" s="7"/>
      <c r="P19" s="7"/>
      <c r="Q19" s="7">
        <f t="shared" si="1"/>
        <v>0</v>
      </c>
      <c r="R19" s="7"/>
      <c r="S19" s="7"/>
      <c r="T19" s="7"/>
      <c r="U19" s="7"/>
      <c r="V19" s="7">
        <f t="shared" si="4"/>
        <v>0</v>
      </c>
      <c r="W19" s="8">
        <f t="shared" si="5"/>
        <v>0</v>
      </c>
    </row>
    <row r="20" spans="1:23">
      <c r="A20" s="24"/>
      <c r="B20" s="24"/>
      <c r="C20" s="67"/>
      <c r="D20" s="16"/>
      <c r="E20" s="14"/>
      <c r="F20" s="7"/>
      <c r="G20" s="7"/>
      <c r="H20" s="7"/>
      <c r="I20" s="7"/>
      <c r="J20" s="7"/>
      <c r="K20" s="8">
        <f t="shared" si="0"/>
        <v>0</v>
      </c>
      <c r="L20" s="7"/>
      <c r="M20" s="7"/>
      <c r="N20" s="7"/>
      <c r="O20" s="7"/>
      <c r="P20" s="7"/>
      <c r="Q20" s="7">
        <f t="shared" si="1"/>
        <v>0</v>
      </c>
      <c r="R20" s="7"/>
      <c r="S20" s="7"/>
      <c r="T20" s="7"/>
      <c r="U20" s="7"/>
      <c r="V20" s="7">
        <f t="shared" si="4"/>
        <v>0</v>
      </c>
      <c r="W20" s="8">
        <f t="shared" si="5"/>
        <v>0</v>
      </c>
    </row>
    <row r="21" spans="1:23">
      <c r="A21" s="24"/>
      <c r="B21" s="24"/>
      <c r="C21" s="67"/>
      <c r="D21" s="16"/>
      <c r="E21" s="14"/>
      <c r="F21" s="7"/>
      <c r="G21" s="7"/>
      <c r="H21" s="7"/>
      <c r="I21" s="7"/>
      <c r="J21" s="7"/>
      <c r="K21" s="8">
        <f t="shared" si="0"/>
        <v>0</v>
      </c>
      <c r="L21" s="7"/>
      <c r="M21" s="7"/>
      <c r="N21" s="7"/>
      <c r="O21" s="7"/>
      <c r="P21" s="7"/>
      <c r="Q21" s="7">
        <f t="shared" si="1"/>
        <v>0</v>
      </c>
      <c r="R21" s="7"/>
      <c r="S21" s="7"/>
      <c r="T21" s="7"/>
      <c r="U21" s="7"/>
      <c r="V21" s="7">
        <f t="shared" si="4"/>
        <v>0</v>
      </c>
      <c r="W21" s="8">
        <f t="shared" si="5"/>
        <v>0</v>
      </c>
    </row>
    <row r="22" spans="1:23">
      <c r="A22" s="24"/>
      <c r="B22" s="24"/>
      <c r="C22" s="67"/>
      <c r="D22" s="16"/>
      <c r="E22" s="14"/>
      <c r="F22" s="7"/>
      <c r="G22" s="7"/>
      <c r="H22" s="7"/>
      <c r="I22" s="7"/>
      <c r="J22" s="7"/>
      <c r="K22" s="8">
        <f t="shared" si="0"/>
        <v>0</v>
      </c>
      <c r="L22" s="7"/>
      <c r="M22" s="7"/>
      <c r="N22" s="7"/>
      <c r="O22" s="7"/>
      <c r="P22" s="7"/>
      <c r="Q22" s="7">
        <f t="shared" si="1"/>
        <v>0</v>
      </c>
      <c r="R22" s="7"/>
      <c r="S22" s="7"/>
      <c r="T22" s="7"/>
      <c r="U22" s="7"/>
      <c r="V22" s="7">
        <f t="shared" si="4"/>
        <v>0</v>
      </c>
      <c r="W22" s="8">
        <f t="shared" si="5"/>
        <v>0</v>
      </c>
    </row>
    <row r="23" spans="1:23">
      <c r="A23" s="24"/>
      <c r="B23" s="24"/>
      <c r="C23" s="67"/>
      <c r="D23" s="16"/>
      <c r="E23" s="14"/>
      <c r="F23" s="7"/>
      <c r="G23" s="7"/>
      <c r="H23" s="7"/>
      <c r="I23" s="7"/>
      <c r="J23" s="7"/>
      <c r="K23" s="8">
        <f t="shared" si="0"/>
        <v>0</v>
      </c>
      <c r="L23" s="7"/>
      <c r="M23" s="7"/>
      <c r="N23" s="7"/>
      <c r="O23" s="7"/>
      <c r="P23" s="7"/>
      <c r="Q23" s="7">
        <f t="shared" si="1"/>
        <v>0</v>
      </c>
      <c r="R23" s="7"/>
      <c r="S23" s="7"/>
      <c r="T23" s="7"/>
      <c r="U23" s="7"/>
      <c r="V23" s="7">
        <f t="shared" si="4"/>
        <v>0</v>
      </c>
      <c r="W23" s="8">
        <f t="shared" si="5"/>
        <v>0</v>
      </c>
    </row>
    <row r="24" spans="1:23">
      <c r="A24" s="24"/>
      <c r="B24" s="24"/>
      <c r="C24" s="67"/>
      <c r="D24" s="16"/>
      <c r="E24" s="14"/>
      <c r="F24" s="7"/>
      <c r="G24" s="7"/>
      <c r="H24" s="7"/>
      <c r="I24" s="7"/>
      <c r="J24" s="7"/>
      <c r="K24" s="8">
        <f t="shared" si="0"/>
        <v>0</v>
      </c>
      <c r="L24" s="7"/>
      <c r="M24" s="7"/>
      <c r="N24" s="7"/>
      <c r="O24" s="7"/>
      <c r="P24" s="7"/>
      <c r="Q24" s="7">
        <f t="shared" si="1"/>
        <v>0</v>
      </c>
      <c r="R24" s="7"/>
      <c r="S24" s="7"/>
      <c r="T24" s="7"/>
      <c r="U24" s="7"/>
      <c r="V24" s="7">
        <f t="shared" si="4"/>
        <v>0</v>
      </c>
      <c r="W24" s="8">
        <f t="shared" si="5"/>
        <v>0</v>
      </c>
    </row>
    <row r="25" spans="1:23">
      <c r="A25" s="24"/>
      <c r="B25" s="24"/>
      <c r="C25" s="67"/>
      <c r="D25" s="16"/>
      <c r="E25" s="14"/>
      <c r="F25" s="7"/>
      <c r="G25" s="7"/>
      <c r="H25" s="7"/>
      <c r="I25" s="7"/>
      <c r="J25" s="7"/>
      <c r="K25" s="8">
        <f t="shared" si="0"/>
        <v>0</v>
      </c>
      <c r="L25" s="7"/>
      <c r="M25" s="7"/>
      <c r="N25" s="7"/>
      <c r="O25" s="7"/>
      <c r="P25" s="7"/>
      <c r="Q25" s="7">
        <f t="shared" si="1"/>
        <v>0</v>
      </c>
      <c r="R25" s="7"/>
      <c r="S25" s="7"/>
      <c r="T25" s="7"/>
      <c r="U25" s="7"/>
      <c r="V25" s="7">
        <f t="shared" si="4"/>
        <v>0</v>
      </c>
      <c r="W25" s="8">
        <f t="shared" si="5"/>
        <v>0</v>
      </c>
    </row>
    <row r="26" spans="1:23">
      <c r="A26" s="24"/>
      <c r="B26" s="24"/>
      <c r="C26" s="67"/>
      <c r="D26" s="16"/>
      <c r="E26" s="14"/>
      <c r="F26" s="7"/>
      <c r="G26" s="7"/>
      <c r="H26" s="7"/>
      <c r="I26" s="7"/>
      <c r="J26" s="7"/>
      <c r="K26" s="8">
        <f t="shared" si="0"/>
        <v>0</v>
      </c>
      <c r="L26" s="7"/>
      <c r="M26" s="7"/>
      <c r="N26" s="7"/>
      <c r="O26" s="7"/>
      <c r="P26" s="7"/>
      <c r="Q26" s="7">
        <f t="shared" si="1"/>
        <v>0</v>
      </c>
      <c r="R26" s="7"/>
      <c r="S26" s="7"/>
      <c r="T26" s="7"/>
      <c r="U26" s="7"/>
      <c r="V26" s="7">
        <f t="shared" si="4"/>
        <v>0</v>
      </c>
      <c r="W26" s="8">
        <f t="shared" si="5"/>
        <v>0</v>
      </c>
    </row>
    <row r="27" spans="1:23">
      <c r="A27" s="24"/>
      <c r="B27" s="24"/>
      <c r="C27" s="67"/>
      <c r="D27" s="16"/>
      <c r="E27" s="14"/>
      <c r="F27" s="7"/>
      <c r="G27" s="7"/>
      <c r="H27" s="7"/>
      <c r="I27" s="7"/>
      <c r="J27" s="7"/>
      <c r="K27" s="8">
        <f t="shared" si="0"/>
        <v>0</v>
      </c>
      <c r="L27" s="7"/>
      <c r="M27" s="7"/>
      <c r="N27" s="7"/>
      <c r="O27" s="7"/>
      <c r="P27" s="7"/>
      <c r="Q27" s="7">
        <f t="shared" si="1"/>
        <v>0</v>
      </c>
      <c r="R27" s="7"/>
      <c r="S27" s="7"/>
      <c r="T27" s="7"/>
      <c r="U27" s="7"/>
      <c r="V27" s="7">
        <f t="shared" si="4"/>
        <v>0</v>
      </c>
      <c r="W27" s="8">
        <f t="shared" si="5"/>
        <v>0</v>
      </c>
    </row>
    <row r="28" spans="1:23">
      <c r="A28" s="24"/>
      <c r="B28" s="24"/>
      <c r="C28" s="67"/>
      <c r="D28" s="16"/>
      <c r="E28" s="14"/>
      <c r="F28" s="7"/>
      <c r="G28" s="7"/>
      <c r="H28" s="7"/>
      <c r="I28" s="7"/>
      <c r="J28" s="7"/>
      <c r="K28" s="8">
        <f t="shared" si="0"/>
        <v>0</v>
      </c>
      <c r="L28" s="7"/>
      <c r="M28" s="7"/>
      <c r="N28" s="7"/>
      <c r="O28" s="7"/>
      <c r="P28" s="7"/>
      <c r="Q28" s="7">
        <f t="shared" si="1"/>
        <v>0</v>
      </c>
      <c r="R28" s="7"/>
      <c r="S28" s="7"/>
      <c r="T28" s="7"/>
      <c r="U28" s="7"/>
      <c r="V28" s="7">
        <f t="shared" si="4"/>
        <v>0</v>
      </c>
      <c r="W28" s="8">
        <f t="shared" si="5"/>
        <v>0</v>
      </c>
    </row>
    <row r="29" spans="1:23">
      <c r="A29" s="24"/>
      <c r="B29" s="24"/>
      <c r="C29" s="67"/>
      <c r="D29" s="16"/>
      <c r="E29" s="14"/>
      <c r="F29" s="7"/>
      <c r="G29" s="7"/>
      <c r="H29" s="7"/>
      <c r="I29" s="7"/>
      <c r="J29" s="7"/>
      <c r="K29" s="8">
        <f t="shared" si="0"/>
        <v>0</v>
      </c>
      <c r="L29" s="7"/>
      <c r="M29" s="7"/>
      <c r="N29" s="7"/>
      <c r="O29" s="7"/>
      <c r="P29" s="7"/>
      <c r="Q29" s="7">
        <f t="shared" si="1"/>
        <v>0</v>
      </c>
      <c r="R29" s="7"/>
      <c r="S29" s="7"/>
      <c r="T29" s="7"/>
      <c r="U29" s="7"/>
      <c r="V29" s="7">
        <f t="shared" si="4"/>
        <v>0</v>
      </c>
      <c r="W29" s="8">
        <f t="shared" si="5"/>
        <v>0</v>
      </c>
    </row>
    <row r="30" spans="1:23">
      <c r="A30" s="24"/>
      <c r="B30" s="24"/>
      <c r="C30" s="67"/>
      <c r="D30" s="16"/>
      <c r="E30" s="14"/>
      <c r="F30" s="7"/>
      <c r="G30" s="7"/>
      <c r="H30" s="7"/>
      <c r="I30" s="7"/>
      <c r="J30" s="7"/>
      <c r="K30" s="8">
        <f t="shared" si="0"/>
        <v>0</v>
      </c>
      <c r="L30" s="7"/>
      <c r="M30" s="7"/>
      <c r="N30" s="7"/>
      <c r="O30" s="7"/>
      <c r="P30" s="7"/>
      <c r="Q30" s="7">
        <f t="shared" si="1"/>
        <v>0</v>
      </c>
      <c r="R30" s="7"/>
      <c r="S30" s="7"/>
      <c r="T30" s="7"/>
      <c r="U30" s="7"/>
      <c r="V30" s="7">
        <f t="shared" si="4"/>
        <v>0</v>
      </c>
      <c r="W30" s="8">
        <f t="shared" si="5"/>
        <v>0</v>
      </c>
    </row>
    <row r="31" spans="1:23">
      <c r="A31" s="24"/>
      <c r="B31" s="24"/>
      <c r="C31" s="67"/>
      <c r="D31" s="16"/>
      <c r="E31" s="14"/>
      <c r="F31" s="7"/>
      <c r="G31" s="7"/>
      <c r="H31" s="7"/>
      <c r="I31" s="7"/>
      <c r="J31" s="7"/>
      <c r="K31" s="8">
        <f t="shared" si="0"/>
        <v>0</v>
      </c>
      <c r="L31" s="7"/>
      <c r="M31" s="7"/>
      <c r="N31" s="7"/>
      <c r="O31" s="7"/>
      <c r="P31" s="7"/>
      <c r="Q31" s="7">
        <f t="shared" si="1"/>
        <v>0</v>
      </c>
      <c r="R31" s="7"/>
      <c r="S31" s="7"/>
      <c r="T31" s="7"/>
      <c r="U31" s="7"/>
      <c r="V31" s="7">
        <f t="shared" si="4"/>
        <v>0</v>
      </c>
      <c r="W31" s="8">
        <f t="shared" si="5"/>
        <v>0</v>
      </c>
    </row>
    <row r="32" spans="1:23">
      <c r="A32" s="24"/>
      <c r="B32" s="24"/>
      <c r="C32" s="67"/>
      <c r="D32" s="16"/>
      <c r="E32" s="14"/>
      <c r="F32" s="7"/>
      <c r="G32" s="7"/>
      <c r="H32" s="7"/>
      <c r="I32" s="7"/>
      <c r="J32" s="7"/>
      <c r="K32" s="8">
        <f t="shared" si="0"/>
        <v>0</v>
      </c>
      <c r="L32" s="7"/>
      <c r="M32" s="7"/>
      <c r="N32" s="7"/>
      <c r="O32" s="7"/>
      <c r="P32" s="7"/>
      <c r="Q32" s="7">
        <f t="shared" si="1"/>
        <v>0</v>
      </c>
      <c r="R32" s="7"/>
      <c r="S32" s="7"/>
      <c r="T32" s="7"/>
      <c r="U32" s="7"/>
      <c r="V32" s="7">
        <f t="shared" si="4"/>
        <v>0</v>
      </c>
      <c r="W32" s="8">
        <f t="shared" si="5"/>
        <v>0</v>
      </c>
    </row>
    <row r="33" spans="1:23">
      <c r="A33" s="24"/>
      <c r="B33" s="24"/>
      <c r="C33" s="67"/>
      <c r="D33" s="16"/>
      <c r="E33" s="14"/>
      <c r="F33" s="7"/>
      <c r="G33" s="7"/>
      <c r="H33" s="7"/>
      <c r="I33" s="7"/>
      <c r="J33" s="7"/>
      <c r="K33" s="8">
        <f t="shared" si="0"/>
        <v>0</v>
      </c>
      <c r="L33" s="7"/>
      <c r="M33" s="7"/>
      <c r="N33" s="7"/>
      <c r="O33" s="7"/>
      <c r="P33" s="7"/>
      <c r="Q33" s="7">
        <f t="shared" si="1"/>
        <v>0</v>
      </c>
      <c r="R33" s="7"/>
      <c r="S33" s="7"/>
      <c r="T33" s="7"/>
      <c r="U33" s="7"/>
      <c r="V33" s="7">
        <f t="shared" si="4"/>
        <v>0</v>
      </c>
      <c r="W33" s="8">
        <f t="shared" si="5"/>
        <v>0</v>
      </c>
    </row>
    <row r="34" spans="1:23">
      <c r="A34" s="24"/>
      <c r="B34" s="24"/>
      <c r="C34" s="67"/>
      <c r="D34" s="16"/>
      <c r="E34" s="14"/>
      <c r="F34" s="7"/>
      <c r="G34" s="7"/>
      <c r="H34" s="7"/>
      <c r="I34" s="7"/>
      <c r="J34" s="7"/>
      <c r="K34" s="8">
        <f t="shared" si="0"/>
        <v>0</v>
      </c>
      <c r="L34" s="7"/>
      <c r="M34" s="7"/>
      <c r="N34" s="7"/>
      <c r="O34" s="7"/>
      <c r="P34" s="7"/>
      <c r="Q34" s="7">
        <f t="shared" si="1"/>
        <v>0</v>
      </c>
      <c r="R34" s="7"/>
      <c r="S34" s="7"/>
      <c r="T34" s="7"/>
      <c r="U34" s="7"/>
      <c r="V34" s="7">
        <f t="shared" si="4"/>
        <v>0</v>
      </c>
      <c r="W34" s="8">
        <f t="shared" si="5"/>
        <v>0</v>
      </c>
    </row>
    <row r="35" spans="1:23">
      <c r="A35" s="24"/>
      <c r="B35" s="24"/>
      <c r="C35" s="67"/>
      <c r="D35" s="16"/>
      <c r="E35" s="14"/>
      <c r="F35" s="7"/>
      <c r="G35" s="7"/>
      <c r="H35" s="7"/>
      <c r="I35" s="7"/>
      <c r="J35" s="7"/>
      <c r="K35" s="8">
        <f t="shared" si="0"/>
        <v>0</v>
      </c>
      <c r="L35" s="7"/>
      <c r="M35" s="7"/>
      <c r="N35" s="7"/>
      <c r="O35" s="7"/>
      <c r="P35" s="7"/>
      <c r="Q35" s="7">
        <f t="shared" si="1"/>
        <v>0</v>
      </c>
      <c r="R35" s="7"/>
      <c r="S35" s="7"/>
      <c r="T35" s="7"/>
      <c r="U35" s="7"/>
      <c r="V35" s="7">
        <f t="shared" si="4"/>
        <v>0</v>
      </c>
      <c r="W35" s="8">
        <f t="shared" si="5"/>
        <v>0</v>
      </c>
    </row>
    <row r="36" spans="1:23">
      <c r="A36" s="24"/>
      <c r="B36" s="24"/>
      <c r="C36" s="67"/>
      <c r="D36" s="16"/>
      <c r="E36" s="14"/>
      <c r="F36" s="7"/>
      <c r="G36" s="7"/>
      <c r="H36" s="7"/>
      <c r="I36" s="7"/>
      <c r="J36" s="7"/>
      <c r="K36" s="8">
        <f t="shared" si="0"/>
        <v>0</v>
      </c>
      <c r="L36" s="7"/>
      <c r="M36" s="7"/>
      <c r="N36" s="7"/>
      <c r="O36" s="7"/>
      <c r="P36" s="7"/>
      <c r="Q36" s="7">
        <f t="shared" si="1"/>
        <v>0</v>
      </c>
      <c r="R36" s="7"/>
      <c r="S36" s="7"/>
      <c r="T36" s="7"/>
      <c r="U36" s="7"/>
      <c r="V36" s="7">
        <f t="shared" si="4"/>
        <v>0</v>
      </c>
      <c r="W36" s="8">
        <f t="shared" si="5"/>
        <v>0</v>
      </c>
    </row>
    <row r="37" spans="1:23">
      <c r="A37" s="24"/>
      <c r="B37" s="24"/>
      <c r="C37" s="67"/>
      <c r="D37" s="16"/>
      <c r="E37" s="14"/>
      <c r="F37" s="7"/>
      <c r="G37" s="7"/>
      <c r="H37" s="7"/>
      <c r="I37" s="7"/>
      <c r="J37" s="7"/>
      <c r="K37" s="8">
        <f t="shared" si="0"/>
        <v>0</v>
      </c>
      <c r="L37" s="7"/>
      <c r="M37" s="7"/>
      <c r="N37" s="7"/>
      <c r="O37" s="7"/>
      <c r="P37" s="7"/>
      <c r="Q37" s="7">
        <f t="shared" si="1"/>
        <v>0</v>
      </c>
      <c r="R37" s="7"/>
      <c r="S37" s="7"/>
      <c r="T37" s="7"/>
      <c r="U37" s="7"/>
      <c r="V37" s="7">
        <f t="shared" si="4"/>
        <v>0</v>
      </c>
      <c r="W37" s="8">
        <f t="shared" si="5"/>
        <v>0</v>
      </c>
    </row>
    <row r="38" spans="1:23">
      <c r="A38" s="24"/>
      <c r="B38" s="24"/>
      <c r="C38" s="67"/>
      <c r="D38" s="16"/>
      <c r="E38" s="14"/>
      <c r="F38" s="7"/>
      <c r="G38" s="7"/>
      <c r="H38" s="7"/>
      <c r="I38" s="7"/>
      <c r="J38" s="7"/>
      <c r="K38" s="8">
        <f t="shared" si="0"/>
        <v>0</v>
      </c>
      <c r="L38" s="7"/>
      <c r="M38" s="7"/>
      <c r="N38" s="7"/>
      <c r="O38" s="7"/>
      <c r="P38" s="7"/>
      <c r="Q38" s="7">
        <f t="shared" si="1"/>
        <v>0</v>
      </c>
      <c r="R38" s="7"/>
      <c r="S38" s="7"/>
      <c r="T38" s="7"/>
      <c r="U38" s="7"/>
      <c r="V38" s="7">
        <f t="shared" si="4"/>
        <v>0</v>
      </c>
      <c r="W38" s="8">
        <f t="shared" si="5"/>
        <v>0</v>
      </c>
    </row>
    <row r="39" spans="1:23">
      <c r="A39" s="24"/>
      <c r="B39" s="24"/>
      <c r="C39" s="67"/>
      <c r="D39" s="16"/>
      <c r="E39" s="14"/>
      <c r="F39" s="7"/>
      <c r="G39" s="7"/>
      <c r="H39" s="7"/>
      <c r="I39" s="7"/>
      <c r="J39" s="7"/>
      <c r="K39" s="8">
        <f t="shared" si="0"/>
        <v>0</v>
      </c>
      <c r="L39" s="7"/>
      <c r="M39" s="7"/>
      <c r="N39" s="7"/>
      <c r="O39" s="7"/>
      <c r="P39" s="7"/>
      <c r="Q39" s="7">
        <f t="shared" si="1"/>
        <v>0</v>
      </c>
      <c r="R39" s="7"/>
      <c r="S39" s="7"/>
      <c r="T39" s="7"/>
      <c r="U39" s="7"/>
      <c r="V39" s="7">
        <f t="shared" si="4"/>
        <v>0</v>
      </c>
      <c r="W39" s="8">
        <f t="shared" si="5"/>
        <v>0</v>
      </c>
    </row>
    <row r="40" spans="1:23">
      <c r="A40" s="24"/>
      <c r="B40" s="24"/>
      <c r="C40" s="67"/>
      <c r="D40" s="16"/>
      <c r="E40" s="14"/>
      <c r="F40" s="7"/>
      <c r="G40" s="7"/>
      <c r="H40" s="7"/>
      <c r="I40" s="7"/>
      <c r="J40" s="7"/>
      <c r="K40" s="8">
        <f t="shared" si="0"/>
        <v>0</v>
      </c>
      <c r="L40" s="7"/>
      <c r="M40" s="7"/>
      <c r="N40" s="7"/>
      <c r="O40" s="7"/>
      <c r="P40" s="7"/>
      <c r="Q40" s="7">
        <f t="shared" si="1"/>
        <v>0</v>
      </c>
      <c r="R40" s="7"/>
      <c r="S40" s="7"/>
      <c r="T40" s="7"/>
      <c r="U40" s="7"/>
      <c r="V40" s="7">
        <f t="shared" si="4"/>
        <v>0</v>
      </c>
      <c r="W40" s="8">
        <f t="shared" si="5"/>
        <v>0</v>
      </c>
    </row>
    <row r="41" spans="1:23">
      <c r="A41" s="24"/>
      <c r="B41" s="24"/>
      <c r="C41" s="67"/>
      <c r="D41" s="16"/>
      <c r="E41" s="14"/>
      <c r="F41" s="7"/>
      <c r="G41" s="7"/>
      <c r="H41" s="7"/>
      <c r="I41" s="7"/>
      <c r="J41" s="7"/>
      <c r="K41" s="8">
        <f t="shared" si="0"/>
        <v>0</v>
      </c>
      <c r="L41" s="7"/>
      <c r="M41" s="7"/>
      <c r="N41" s="7"/>
      <c r="O41" s="7"/>
      <c r="P41" s="7"/>
      <c r="Q41" s="7">
        <f t="shared" si="1"/>
        <v>0</v>
      </c>
      <c r="R41" s="7"/>
      <c r="S41" s="7"/>
      <c r="T41" s="7"/>
      <c r="U41" s="7"/>
      <c r="V41" s="7">
        <f t="shared" si="4"/>
        <v>0</v>
      </c>
      <c r="W41" s="8">
        <f t="shared" si="5"/>
        <v>0</v>
      </c>
    </row>
    <row r="42" spans="1:23">
      <c r="A42" s="24"/>
      <c r="B42" s="24"/>
      <c r="C42" s="67"/>
      <c r="D42" s="16"/>
      <c r="E42" s="14"/>
      <c r="F42" s="7"/>
      <c r="G42" s="7"/>
      <c r="H42" s="7"/>
      <c r="I42" s="7"/>
      <c r="J42" s="7"/>
      <c r="K42" s="8">
        <f t="shared" si="0"/>
        <v>0</v>
      </c>
      <c r="L42" s="7"/>
      <c r="M42" s="7"/>
      <c r="N42" s="7"/>
      <c r="O42" s="7"/>
      <c r="P42" s="7"/>
      <c r="Q42" s="7">
        <f t="shared" si="1"/>
        <v>0</v>
      </c>
      <c r="R42" s="7"/>
      <c r="S42" s="7"/>
      <c r="T42" s="7"/>
      <c r="U42" s="7"/>
      <c r="V42" s="7">
        <f t="shared" si="4"/>
        <v>0</v>
      </c>
      <c r="W42" s="8">
        <f t="shared" si="5"/>
        <v>0</v>
      </c>
    </row>
    <row r="43" spans="1:23">
      <c r="A43" s="24"/>
      <c r="B43" s="24"/>
      <c r="C43" s="67"/>
      <c r="D43" s="16"/>
      <c r="E43" s="14"/>
      <c r="F43" s="7"/>
      <c r="G43" s="7"/>
      <c r="H43" s="7"/>
      <c r="I43" s="7"/>
      <c r="J43" s="7"/>
      <c r="K43" s="8">
        <f t="shared" si="0"/>
        <v>0</v>
      </c>
      <c r="L43" s="7"/>
      <c r="M43" s="7"/>
      <c r="N43" s="7"/>
      <c r="O43" s="7"/>
      <c r="P43" s="7"/>
      <c r="Q43" s="7">
        <f t="shared" si="1"/>
        <v>0</v>
      </c>
      <c r="R43" s="7"/>
      <c r="S43" s="7"/>
      <c r="T43" s="7"/>
      <c r="U43" s="7"/>
      <c r="V43" s="7">
        <f t="shared" si="4"/>
        <v>0</v>
      </c>
      <c r="W43" s="8">
        <f t="shared" si="5"/>
        <v>0</v>
      </c>
    </row>
    <row r="44" spans="1:23">
      <c r="A44" s="24"/>
      <c r="B44" s="24"/>
      <c r="C44" s="67"/>
      <c r="D44" s="16"/>
      <c r="E44" s="14"/>
      <c r="F44" s="7"/>
      <c r="G44" s="7"/>
      <c r="H44" s="7"/>
      <c r="I44" s="7"/>
      <c r="J44" s="7"/>
      <c r="K44" s="8">
        <f t="shared" si="0"/>
        <v>0</v>
      </c>
      <c r="L44" s="7"/>
      <c r="M44" s="7"/>
      <c r="N44" s="7"/>
      <c r="O44" s="7"/>
      <c r="P44" s="7"/>
      <c r="Q44" s="7">
        <f t="shared" si="1"/>
        <v>0</v>
      </c>
      <c r="R44" s="7"/>
      <c r="S44" s="7"/>
      <c r="T44" s="7"/>
      <c r="U44" s="7"/>
      <c r="V44" s="7">
        <f t="shared" si="4"/>
        <v>0</v>
      </c>
      <c r="W44" s="8">
        <f t="shared" si="5"/>
        <v>0</v>
      </c>
    </row>
    <row r="45" spans="1:23">
      <c r="A45" s="24"/>
      <c r="B45" s="24"/>
      <c r="C45" s="67"/>
      <c r="D45" s="16"/>
      <c r="E45" s="14"/>
      <c r="F45" s="7"/>
      <c r="G45" s="7"/>
      <c r="H45" s="7"/>
      <c r="I45" s="7"/>
      <c r="J45" s="7"/>
      <c r="K45" s="8">
        <f t="shared" si="0"/>
        <v>0</v>
      </c>
      <c r="L45" s="7"/>
      <c r="M45" s="7"/>
      <c r="N45" s="7"/>
      <c r="O45" s="7"/>
      <c r="P45" s="7"/>
      <c r="Q45" s="7">
        <f t="shared" si="1"/>
        <v>0</v>
      </c>
      <c r="R45" s="7"/>
      <c r="S45" s="7"/>
      <c r="T45" s="7"/>
      <c r="U45" s="7"/>
      <c r="V45" s="7">
        <f t="shared" si="4"/>
        <v>0</v>
      </c>
      <c r="W45" s="8">
        <f t="shared" si="5"/>
        <v>0</v>
      </c>
    </row>
    <row r="46" spans="1:23">
      <c r="A46" s="24"/>
      <c r="B46" s="24"/>
      <c r="C46" s="67"/>
      <c r="D46" s="16"/>
      <c r="E46" s="14"/>
      <c r="F46" s="7"/>
      <c r="G46" s="7"/>
      <c r="H46" s="7"/>
      <c r="I46" s="7"/>
      <c r="J46" s="7"/>
      <c r="K46" s="8">
        <f t="shared" si="0"/>
        <v>0</v>
      </c>
      <c r="L46" s="7"/>
      <c r="M46" s="7"/>
      <c r="N46" s="7"/>
      <c r="O46" s="7"/>
      <c r="P46" s="7"/>
      <c r="Q46" s="7">
        <f t="shared" si="1"/>
        <v>0</v>
      </c>
      <c r="R46" s="7"/>
      <c r="S46" s="7"/>
      <c r="T46" s="7"/>
      <c r="U46" s="7"/>
      <c r="V46" s="7">
        <f t="shared" si="4"/>
        <v>0</v>
      </c>
      <c r="W46" s="8">
        <f t="shared" si="5"/>
        <v>0</v>
      </c>
    </row>
    <row r="47" spans="1:23">
      <c r="A47" s="24"/>
      <c r="B47" s="24"/>
      <c r="C47" s="67"/>
      <c r="D47" s="16"/>
      <c r="E47" s="14"/>
      <c r="F47" s="7"/>
      <c r="G47" s="7"/>
      <c r="H47" s="7"/>
      <c r="I47" s="7"/>
      <c r="J47" s="7"/>
      <c r="K47" s="8">
        <f t="shared" si="0"/>
        <v>0</v>
      </c>
      <c r="L47" s="7"/>
      <c r="M47" s="7"/>
      <c r="N47" s="7"/>
      <c r="O47" s="7"/>
      <c r="P47" s="7"/>
      <c r="Q47" s="7">
        <f t="shared" si="1"/>
        <v>0</v>
      </c>
      <c r="R47" s="7"/>
      <c r="S47" s="7"/>
      <c r="T47" s="7"/>
      <c r="U47" s="7"/>
      <c r="V47" s="7">
        <f t="shared" si="4"/>
        <v>0</v>
      </c>
      <c r="W47" s="8">
        <f t="shared" si="5"/>
        <v>0</v>
      </c>
    </row>
    <row r="48" spans="1:23">
      <c r="A48" s="24"/>
      <c r="B48" s="24"/>
      <c r="C48" s="67"/>
      <c r="D48" s="16"/>
      <c r="E48" s="14"/>
      <c r="F48" s="7"/>
      <c r="G48" s="7"/>
      <c r="H48" s="7"/>
      <c r="I48" s="7"/>
      <c r="J48" s="7"/>
      <c r="K48" s="8">
        <f t="shared" si="0"/>
        <v>0</v>
      </c>
      <c r="L48" s="7"/>
      <c r="M48" s="7"/>
      <c r="N48" s="7"/>
      <c r="O48" s="7"/>
      <c r="P48" s="7"/>
      <c r="Q48" s="7">
        <f t="shared" si="1"/>
        <v>0</v>
      </c>
      <c r="R48" s="7"/>
      <c r="S48" s="7"/>
      <c r="T48" s="7"/>
      <c r="U48" s="7"/>
      <c r="V48" s="7">
        <f t="shared" si="4"/>
        <v>0</v>
      </c>
      <c r="W48" s="8">
        <f t="shared" si="5"/>
        <v>0</v>
      </c>
    </row>
    <row r="49" spans="1:23">
      <c r="A49" s="24"/>
      <c r="B49" s="24"/>
      <c r="C49" s="67"/>
      <c r="D49" s="16"/>
      <c r="E49" s="14"/>
      <c r="F49" s="7"/>
      <c r="G49" s="7"/>
      <c r="H49" s="7"/>
      <c r="I49" s="7"/>
      <c r="J49" s="7"/>
      <c r="K49" s="8">
        <f t="shared" si="0"/>
        <v>0</v>
      </c>
      <c r="L49" s="7"/>
      <c r="M49" s="7"/>
      <c r="N49" s="7"/>
      <c r="O49" s="7"/>
      <c r="P49" s="7"/>
      <c r="Q49" s="7">
        <f t="shared" si="1"/>
        <v>0</v>
      </c>
      <c r="R49" s="7"/>
      <c r="S49" s="7"/>
      <c r="T49" s="7"/>
      <c r="U49" s="7"/>
      <c r="V49" s="7">
        <f t="shared" si="4"/>
        <v>0</v>
      </c>
      <c r="W49" s="8">
        <f t="shared" si="5"/>
        <v>0</v>
      </c>
    </row>
    <row r="50" spans="1:23">
      <c r="A50" s="24"/>
      <c r="B50" s="24"/>
      <c r="C50" s="67"/>
      <c r="D50" s="16"/>
      <c r="E50" s="14"/>
      <c r="F50" s="7"/>
      <c r="G50" s="7"/>
      <c r="H50" s="7"/>
      <c r="I50" s="7"/>
      <c r="J50" s="7"/>
      <c r="K50" s="8">
        <f t="shared" si="0"/>
        <v>0</v>
      </c>
      <c r="L50" s="7"/>
      <c r="M50" s="7"/>
      <c r="N50" s="7"/>
      <c r="O50" s="7"/>
      <c r="P50" s="7"/>
      <c r="Q50" s="7">
        <f t="shared" si="1"/>
        <v>0</v>
      </c>
      <c r="R50" s="7"/>
      <c r="S50" s="7"/>
      <c r="T50" s="7"/>
      <c r="U50" s="7"/>
      <c r="V50" s="7">
        <f t="shared" si="4"/>
        <v>0</v>
      </c>
      <c r="W50" s="8">
        <f t="shared" si="5"/>
        <v>0</v>
      </c>
    </row>
    <row r="51" spans="1:23">
      <c r="A51" s="24"/>
      <c r="B51" s="24"/>
      <c r="C51" s="67"/>
      <c r="D51" s="16"/>
      <c r="E51" s="14"/>
      <c r="F51" s="7"/>
      <c r="G51" s="7"/>
      <c r="H51" s="7"/>
      <c r="I51" s="7"/>
      <c r="J51" s="7"/>
      <c r="K51" s="8">
        <f t="shared" si="0"/>
        <v>0</v>
      </c>
      <c r="L51" s="7"/>
      <c r="M51" s="7"/>
      <c r="N51" s="7"/>
      <c r="O51" s="7"/>
      <c r="P51" s="7"/>
      <c r="Q51" s="7">
        <f t="shared" si="1"/>
        <v>0</v>
      </c>
      <c r="R51" s="7"/>
      <c r="S51" s="7"/>
      <c r="T51" s="7"/>
      <c r="U51" s="7"/>
      <c r="V51" s="7">
        <f t="shared" si="4"/>
        <v>0</v>
      </c>
      <c r="W51" s="8">
        <f t="shared" si="5"/>
        <v>0</v>
      </c>
    </row>
    <row r="52" spans="1:23">
      <c r="A52" s="24"/>
      <c r="B52" s="24"/>
      <c r="C52" s="67"/>
      <c r="D52" s="16"/>
      <c r="E52" s="14"/>
      <c r="F52" s="7"/>
      <c r="G52" s="7"/>
      <c r="H52" s="7"/>
      <c r="I52" s="7"/>
      <c r="J52" s="7"/>
      <c r="K52" s="8">
        <f t="shared" si="0"/>
        <v>0</v>
      </c>
      <c r="L52" s="7"/>
      <c r="M52" s="7"/>
      <c r="N52" s="7"/>
      <c r="O52" s="7"/>
      <c r="P52" s="7"/>
      <c r="Q52" s="7">
        <f t="shared" si="1"/>
        <v>0</v>
      </c>
      <c r="R52" s="7"/>
      <c r="S52" s="7"/>
      <c r="T52" s="7"/>
      <c r="U52" s="7"/>
      <c r="V52" s="7">
        <f t="shared" si="4"/>
        <v>0</v>
      </c>
      <c r="W52" s="8">
        <f t="shared" si="5"/>
        <v>0</v>
      </c>
    </row>
    <row r="53" spans="1:23">
      <c r="A53" s="24"/>
      <c r="B53" s="24"/>
      <c r="C53" s="67"/>
      <c r="D53" s="16"/>
      <c r="E53" s="14"/>
      <c r="F53" s="7"/>
      <c r="G53" s="7"/>
      <c r="H53" s="7"/>
      <c r="I53" s="7"/>
      <c r="J53" s="7"/>
      <c r="K53" s="8">
        <f t="shared" si="0"/>
        <v>0</v>
      </c>
      <c r="L53" s="7"/>
      <c r="M53" s="7"/>
      <c r="N53" s="7"/>
      <c r="O53" s="7"/>
      <c r="P53" s="7"/>
      <c r="Q53" s="7">
        <f t="shared" si="1"/>
        <v>0</v>
      </c>
      <c r="R53" s="7"/>
      <c r="S53" s="7"/>
      <c r="T53" s="7"/>
      <c r="U53" s="7"/>
      <c r="V53" s="7">
        <f t="shared" si="4"/>
        <v>0</v>
      </c>
      <c r="W53" s="8">
        <f t="shared" si="5"/>
        <v>0</v>
      </c>
    </row>
    <row r="54" spans="1:23">
      <c r="A54" s="24"/>
      <c r="B54" s="24"/>
      <c r="C54" s="67"/>
      <c r="D54" s="16"/>
      <c r="E54" s="14"/>
      <c r="F54" s="7"/>
      <c r="G54" s="7"/>
      <c r="H54" s="7"/>
      <c r="I54" s="7"/>
      <c r="J54" s="7"/>
      <c r="K54" s="8">
        <f t="shared" si="0"/>
        <v>0</v>
      </c>
      <c r="L54" s="7"/>
      <c r="M54" s="7"/>
      <c r="N54" s="7"/>
      <c r="O54" s="7"/>
      <c r="P54" s="7"/>
      <c r="Q54" s="7">
        <f t="shared" si="1"/>
        <v>0</v>
      </c>
      <c r="R54" s="7"/>
      <c r="S54" s="7"/>
      <c r="T54" s="7"/>
      <c r="U54" s="7"/>
      <c r="V54" s="7">
        <f t="shared" si="4"/>
        <v>0</v>
      </c>
      <c r="W54" s="8">
        <f t="shared" si="5"/>
        <v>0</v>
      </c>
    </row>
    <row r="55" spans="1:23">
      <c r="A55" s="24"/>
      <c r="B55" s="24"/>
      <c r="C55" s="67"/>
      <c r="D55" s="16"/>
      <c r="E55" s="14"/>
      <c r="F55" s="7"/>
      <c r="G55" s="7"/>
      <c r="H55" s="7"/>
      <c r="I55" s="7"/>
      <c r="J55" s="7"/>
      <c r="K55" s="8">
        <f t="shared" si="0"/>
        <v>0</v>
      </c>
      <c r="L55" s="7"/>
      <c r="M55" s="7"/>
      <c r="N55" s="7"/>
      <c r="O55" s="7"/>
      <c r="P55" s="7"/>
      <c r="Q55" s="7">
        <f t="shared" si="1"/>
        <v>0</v>
      </c>
      <c r="R55" s="7"/>
      <c r="S55" s="7"/>
      <c r="T55" s="7"/>
      <c r="U55" s="7"/>
      <c r="V55" s="7">
        <f t="shared" si="4"/>
        <v>0</v>
      </c>
      <c r="W55" s="8">
        <f t="shared" si="5"/>
        <v>0</v>
      </c>
    </row>
    <row r="56" spans="1:23">
      <c r="A56" s="24"/>
      <c r="B56" s="24"/>
      <c r="C56" s="67"/>
      <c r="D56" s="16"/>
      <c r="E56" s="14"/>
      <c r="F56" s="7"/>
      <c r="G56" s="7"/>
      <c r="H56" s="7"/>
      <c r="I56" s="7"/>
      <c r="J56" s="7"/>
      <c r="K56" s="8">
        <f t="shared" si="0"/>
        <v>0</v>
      </c>
      <c r="L56" s="7"/>
      <c r="M56" s="7"/>
      <c r="N56" s="7"/>
      <c r="O56" s="7"/>
      <c r="P56" s="7"/>
      <c r="Q56" s="7">
        <f t="shared" si="1"/>
        <v>0</v>
      </c>
      <c r="R56" s="7"/>
      <c r="S56" s="7"/>
      <c r="T56" s="7"/>
      <c r="U56" s="7"/>
      <c r="V56" s="7">
        <f t="shared" si="4"/>
        <v>0</v>
      </c>
      <c r="W56" s="8">
        <f t="shared" si="5"/>
        <v>0</v>
      </c>
    </row>
    <row r="57" spans="1:23">
      <c r="A57" s="24"/>
      <c r="B57" s="24"/>
      <c r="C57" s="67"/>
      <c r="D57" s="16"/>
      <c r="E57" s="14"/>
      <c r="F57" s="7"/>
      <c r="G57" s="7"/>
      <c r="H57" s="7"/>
      <c r="I57" s="7"/>
      <c r="J57" s="7"/>
      <c r="K57" s="8">
        <f t="shared" si="0"/>
        <v>0</v>
      </c>
      <c r="L57" s="7"/>
      <c r="M57" s="7"/>
      <c r="N57" s="7"/>
      <c r="O57" s="7"/>
      <c r="P57" s="7"/>
      <c r="Q57" s="7">
        <f t="shared" si="1"/>
        <v>0</v>
      </c>
      <c r="R57" s="7"/>
      <c r="S57" s="7"/>
      <c r="T57" s="7"/>
      <c r="U57" s="7"/>
      <c r="V57" s="7">
        <f t="shared" si="4"/>
        <v>0</v>
      </c>
      <c r="W57" s="8">
        <f t="shared" si="5"/>
        <v>0</v>
      </c>
    </row>
    <row r="58" spans="1:23">
      <c r="A58" s="24"/>
      <c r="B58" s="24"/>
      <c r="C58" s="67"/>
      <c r="D58" s="16"/>
      <c r="E58" s="14"/>
      <c r="F58" s="7"/>
      <c r="G58" s="7"/>
      <c r="H58" s="7"/>
      <c r="I58" s="7"/>
      <c r="J58" s="7"/>
      <c r="K58" s="8">
        <f t="shared" si="0"/>
        <v>0</v>
      </c>
      <c r="L58" s="7"/>
      <c r="M58" s="7"/>
      <c r="N58" s="7"/>
      <c r="O58" s="7"/>
      <c r="P58" s="7"/>
      <c r="Q58" s="7">
        <f t="shared" si="1"/>
        <v>0</v>
      </c>
      <c r="R58" s="7"/>
      <c r="S58" s="7"/>
      <c r="T58" s="7"/>
      <c r="U58" s="7"/>
      <c r="V58" s="7">
        <f t="shared" si="4"/>
        <v>0</v>
      </c>
      <c r="W58" s="8">
        <f t="shared" si="5"/>
        <v>0</v>
      </c>
    </row>
    <row r="59" spans="1:23">
      <c r="A59" s="24"/>
      <c r="B59" s="24"/>
      <c r="C59" s="67"/>
      <c r="D59" s="16"/>
      <c r="E59" s="14"/>
      <c r="F59" s="7"/>
      <c r="G59" s="7"/>
      <c r="H59" s="7"/>
      <c r="I59" s="7"/>
      <c r="J59" s="7"/>
      <c r="K59" s="8">
        <f t="shared" si="0"/>
        <v>0</v>
      </c>
      <c r="L59" s="7"/>
      <c r="M59" s="7"/>
      <c r="N59" s="7"/>
      <c r="O59" s="7"/>
      <c r="P59" s="7"/>
      <c r="Q59" s="7">
        <f t="shared" si="1"/>
        <v>0</v>
      </c>
      <c r="R59" s="7"/>
      <c r="S59" s="7"/>
      <c r="T59" s="7"/>
      <c r="U59" s="7"/>
      <c r="V59" s="7">
        <f t="shared" si="4"/>
        <v>0</v>
      </c>
      <c r="W59" s="8">
        <f t="shared" si="5"/>
        <v>0</v>
      </c>
    </row>
    <row r="60" spans="1:23">
      <c r="A60" s="24"/>
      <c r="B60" s="24"/>
      <c r="C60" s="67"/>
      <c r="D60" s="16"/>
      <c r="E60" s="14"/>
      <c r="F60" s="7"/>
      <c r="G60" s="7"/>
      <c r="H60" s="7"/>
      <c r="I60" s="7"/>
      <c r="J60" s="7"/>
      <c r="K60" s="8">
        <f t="shared" si="0"/>
        <v>0</v>
      </c>
      <c r="L60" s="7"/>
      <c r="M60" s="7"/>
      <c r="N60" s="7"/>
      <c r="O60" s="7"/>
      <c r="P60" s="7"/>
      <c r="Q60" s="7">
        <f t="shared" si="1"/>
        <v>0</v>
      </c>
      <c r="R60" s="7"/>
      <c r="S60" s="7"/>
      <c r="T60" s="7"/>
      <c r="U60" s="7"/>
      <c r="V60" s="7">
        <f t="shared" si="4"/>
        <v>0</v>
      </c>
      <c r="W60" s="8">
        <f t="shared" si="5"/>
        <v>0</v>
      </c>
    </row>
    <row r="61" spans="1:23">
      <c r="A61" s="24"/>
      <c r="B61" s="24"/>
      <c r="C61" s="67"/>
      <c r="D61" s="16"/>
      <c r="E61" s="14"/>
      <c r="F61" s="7"/>
      <c r="G61" s="7"/>
      <c r="H61" s="7"/>
      <c r="I61" s="7"/>
      <c r="J61" s="7"/>
      <c r="K61" s="8">
        <f t="shared" si="0"/>
        <v>0</v>
      </c>
      <c r="L61" s="7"/>
      <c r="M61" s="7"/>
      <c r="N61" s="7"/>
      <c r="O61" s="7"/>
      <c r="P61" s="7"/>
      <c r="Q61" s="7">
        <f t="shared" si="1"/>
        <v>0</v>
      </c>
      <c r="R61" s="7"/>
      <c r="S61" s="7"/>
      <c r="T61" s="7"/>
      <c r="U61" s="7"/>
      <c r="V61" s="7">
        <f t="shared" si="4"/>
        <v>0</v>
      </c>
      <c r="W61" s="8">
        <f t="shared" si="5"/>
        <v>0</v>
      </c>
    </row>
    <row r="62" spans="1:23">
      <c r="A62" s="24"/>
      <c r="B62" s="24"/>
      <c r="C62" s="67"/>
      <c r="D62" s="16"/>
      <c r="E62" s="14"/>
      <c r="F62" s="7"/>
      <c r="G62" s="7"/>
      <c r="H62" s="7"/>
      <c r="I62" s="7"/>
      <c r="J62" s="7"/>
      <c r="K62" s="8">
        <f t="shared" si="0"/>
        <v>0</v>
      </c>
      <c r="L62" s="7"/>
      <c r="M62" s="7"/>
      <c r="N62" s="7"/>
      <c r="O62" s="7"/>
      <c r="P62" s="7"/>
      <c r="Q62" s="7">
        <f t="shared" si="1"/>
        <v>0</v>
      </c>
      <c r="R62" s="7"/>
      <c r="S62" s="7"/>
      <c r="T62" s="7"/>
      <c r="U62" s="7"/>
      <c r="V62" s="7">
        <f t="shared" si="4"/>
        <v>0</v>
      </c>
      <c r="W62" s="8">
        <f t="shared" si="5"/>
        <v>0</v>
      </c>
    </row>
    <row r="63" spans="1:23">
      <c r="A63" s="24"/>
      <c r="B63" s="24"/>
      <c r="C63" s="67"/>
      <c r="D63" s="16"/>
      <c r="E63" s="14"/>
      <c r="F63" s="7"/>
      <c r="G63" s="7"/>
      <c r="H63" s="7"/>
      <c r="I63" s="7"/>
      <c r="J63" s="7"/>
      <c r="K63" s="8">
        <f t="shared" si="0"/>
        <v>0</v>
      </c>
      <c r="L63" s="7"/>
      <c r="M63" s="7"/>
      <c r="N63" s="7"/>
      <c r="O63" s="7"/>
      <c r="P63" s="7"/>
      <c r="Q63" s="7">
        <f t="shared" si="1"/>
        <v>0</v>
      </c>
      <c r="R63" s="7"/>
      <c r="S63" s="7"/>
      <c r="T63" s="7"/>
      <c r="U63" s="7"/>
      <c r="V63" s="7">
        <f t="shared" si="4"/>
        <v>0</v>
      </c>
      <c r="W63" s="8">
        <f t="shared" si="5"/>
        <v>0</v>
      </c>
    </row>
    <row r="64" spans="1:23">
      <c r="A64" s="24"/>
      <c r="B64" s="24"/>
      <c r="C64" s="67"/>
      <c r="D64" s="16"/>
      <c r="E64" s="14"/>
      <c r="F64" s="7"/>
      <c r="G64" s="7"/>
      <c r="H64" s="7"/>
      <c r="I64" s="7"/>
      <c r="J64" s="7"/>
      <c r="K64" s="8">
        <f t="shared" si="0"/>
        <v>0</v>
      </c>
      <c r="L64" s="7"/>
      <c r="M64" s="7"/>
      <c r="N64" s="7"/>
      <c r="O64" s="7"/>
      <c r="P64" s="7"/>
      <c r="Q64" s="7">
        <f t="shared" si="1"/>
        <v>0</v>
      </c>
      <c r="R64" s="7"/>
      <c r="S64" s="7"/>
      <c r="T64" s="7"/>
      <c r="U64" s="7"/>
      <c r="V64" s="7">
        <f t="shared" si="4"/>
        <v>0</v>
      </c>
      <c r="W64" s="8">
        <f t="shared" si="5"/>
        <v>0</v>
      </c>
    </row>
    <row r="65" spans="1:23">
      <c r="A65" s="24"/>
      <c r="B65" s="24"/>
      <c r="C65" s="67"/>
      <c r="D65" s="16"/>
      <c r="E65" s="14"/>
      <c r="F65" s="7"/>
      <c r="G65" s="7"/>
      <c r="H65" s="7"/>
      <c r="I65" s="7"/>
      <c r="J65" s="7"/>
      <c r="K65" s="8">
        <f t="shared" si="0"/>
        <v>0</v>
      </c>
      <c r="L65" s="7"/>
      <c r="M65" s="7"/>
      <c r="N65" s="7"/>
      <c r="O65" s="7"/>
      <c r="P65" s="7"/>
      <c r="Q65" s="7">
        <f t="shared" si="1"/>
        <v>0</v>
      </c>
      <c r="R65" s="7"/>
      <c r="S65" s="7"/>
      <c r="T65" s="7"/>
      <c r="U65" s="7"/>
      <c r="V65" s="7">
        <f t="shared" si="4"/>
        <v>0</v>
      </c>
      <c r="W65" s="8">
        <f t="shared" si="5"/>
        <v>0</v>
      </c>
    </row>
    <row r="66" spans="1:23">
      <c r="A66" s="24"/>
      <c r="B66" s="24"/>
      <c r="C66" s="67"/>
      <c r="D66" s="16"/>
      <c r="E66" s="14"/>
      <c r="F66" s="7"/>
      <c r="G66" s="7"/>
      <c r="H66" s="7"/>
      <c r="I66" s="7"/>
      <c r="J66" s="7"/>
      <c r="K66" s="8">
        <f t="shared" si="0"/>
        <v>0</v>
      </c>
      <c r="L66" s="7"/>
      <c r="M66" s="7"/>
      <c r="N66" s="7"/>
      <c r="O66" s="7"/>
      <c r="P66" s="7"/>
      <c r="Q66" s="7">
        <f t="shared" si="1"/>
        <v>0</v>
      </c>
      <c r="R66" s="7"/>
      <c r="S66" s="7"/>
      <c r="T66" s="7"/>
      <c r="U66" s="7"/>
      <c r="V66" s="7">
        <f t="shared" si="4"/>
        <v>0</v>
      </c>
      <c r="W66" s="8">
        <f t="shared" si="5"/>
        <v>0</v>
      </c>
    </row>
    <row r="67" spans="1:23">
      <c r="A67" s="24"/>
      <c r="B67" s="24"/>
      <c r="C67" s="67"/>
      <c r="D67" s="16"/>
      <c r="E67" s="14"/>
      <c r="F67" s="7"/>
      <c r="G67" s="7"/>
      <c r="H67" s="7"/>
      <c r="I67" s="7"/>
      <c r="J67" s="7"/>
      <c r="K67" s="8">
        <f t="shared" si="0"/>
        <v>0</v>
      </c>
      <c r="L67" s="7"/>
      <c r="M67" s="7"/>
      <c r="N67" s="7"/>
      <c r="O67" s="7"/>
      <c r="P67" s="7"/>
      <c r="Q67" s="7">
        <f t="shared" si="1"/>
        <v>0</v>
      </c>
      <c r="R67" s="7"/>
      <c r="S67" s="7"/>
      <c r="T67" s="7"/>
      <c r="U67" s="7"/>
      <c r="V67" s="7">
        <f t="shared" si="4"/>
        <v>0</v>
      </c>
      <c r="W67" s="8">
        <f t="shared" si="5"/>
        <v>0</v>
      </c>
    </row>
    <row r="68" spans="1:23">
      <c r="A68" s="24"/>
      <c r="B68" s="24"/>
      <c r="C68" s="67"/>
      <c r="D68" s="16"/>
      <c r="E68" s="14"/>
      <c r="F68" s="7"/>
      <c r="G68" s="7"/>
      <c r="H68" s="7"/>
      <c r="I68" s="7"/>
      <c r="J68" s="7"/>
      <c r="K68" s="8">
        <f t="shared" si="0"/>
        <v>0</v>
      </c>
      <c r="L68" s="7"/>
      <c r="M68" s="7"/>
      <c r="N68" s="7"/>
      <c r="O68" s="7"/>
      <c r="P68" s="7"/>
      <c r="Q68" s="7">
        <f t="shared" si="1"/>
        <v>0</v>
      </c>
      <c r="R68" s="7"/>
      <c r="S68" s="7"/>
      <c r="T68" s="7"/>
      <c r="U68" s="7"/>
      <c r="V68" s="7">
        <f t="shared" si="4"/>
        <v>0</v>
      </c>
      <c r="W68" s="8">
        <f t="shared" si="5"/>
        <v>0</v>
      </c>
    </row>
    <row r="69" spans="1:23">
      <c r="A69" s="24"/>
      <c r="B69" s="24"/>
      <c r="C69" s="67"/>
      <c r="D69" s="16"/>
      <c r="E69" s="14"/>
      <c r="F69" s="7"/>
      <c r="G69" s="7"/>
      <c r="H69" s="7"/>
      <c r="I69" s="7"/>
      <c r="J69" s="7"/>
      <c r="K69" s="8">
        <f t="shared" ref="K69:K123" si="6">SUM(D69:J69)</f>
        <v>0</v>
      </c>
      <c r="L69" s="7"/>
      <c r="M69" s="7"/>
      <c r="N69" s="7"/>
      <c r="O69" s="7"/>
      <c r="P69" s="7"/>
      <c r="Q69" s="7">
        <f t="shared" ref="Q69:Q123" si="7">SUM(L69:P69)</f>
        <v>0</v>
      </c>
      <c r="R69" s="7"/>
      <c r="S69" s="7"/>
      <c r="T69" s="7"/>
      <c r="U69" s="7"/>
      <c r="V69" s="7">
        <f t="shared" si="4"/>
        <v>0</v>
      </c>
      <c r="W69" s="8">
        <f t="shared" si="5"/>
        <v>0</v>
      </c>
    </row>
    <row r="70" spans="1:23">
      <c r="A70" s="24"/>
      <c r="B70" s="24"/>
      <c r="C70" s="67"/>
      <c r="D70" s="16"/>
      <c r="E70" s="14"/>
      <c r="F70" s="7"/>
      <c r="G70" s="7"/>
      <c r="H70" s="7"/>
      <c r="I70" s="7"/>
      <c r="J70" s="7"/>
      <c r="K70" s="8">
        <f t="shared" si="6"/>
        <v>0</v>
      </c>
      <c r="L70" s="7"/>
      <c r="M70" s="7"/>
      <c r="N70" s="7"/>
      <c r="O70" s="7"/>
      <c r="P70" s="7"/>
      <c r="Q70" s="7">
        <f t="shared" si="7"/>
        <v>0</v>
      </c>
      <c r="R70" s="7"/>
      <c r="S70" s="7"/>
      <c r="T70" s="7"/>
      <c r="U70" s="7"/>
      <c r="V70" s="7">
        <f t="shared" si="4"/>
        <v>0</v>
      </c>
      <c r="W70" s="8">
        <f t="shared" si="5"/>
        <v>0</v>
      </c>
    </row>
    <row r="71" spans="1:23">
      <c r="A71" s="24"/>
      <c r="B71" s="24"/>
      <c r="C71" s="67"/>
      <c r="D71" s="16"/>
      <c r="E71" s="14"/>
      <c r="F71" s="7"/>
      <c r="G71" s="7"/>
      <c r="H71" s="7"/>
      <c r="I71" s="7"/>
      <c r="J71" s="7"/>
      <c r="K71" s="8">
        <f t="shared" si="6"/>
        <v>0</v>
      </c>
      <c r="L71" s="7"/>
      <c r="M71" s="7"/>
      <c r="N71" s="7"/>
      <c r="O71" s="7"/>
      <c r="P71" s="7"/>
      <c r="Q71" s="7">
        <f t="shared" si="7"/>
        <v>0</v>
      </c>
      <c r="R71" s="7"/>
      <c r="S71" s="7"/>
      <c r="T71" s="7"/>
      <c r="U71" s="7"/>
      <c r="V71" s="7">
        <f t="shared" ref="V71:V123" si="8">SUM(R71:U71)</f>
        <v>0</v>
      </c>
      <c r="W71" s="8">
        <f t="shared" ref="W71:W123" si="9">SUM(Q71,V71)</f>
        <v>0</v>
      </c>
    </row>
    <row r="72" spans="1:23">
      <c r="A72" s="24"/>
      <c r="B72" s="24"/>
      <c r="C72" s="67"/>
      <c r="D72" s="16"/>
      <c r="E72" s="14"/>
      <c r="F72" s="7"/>
      <c r="G72" s="7"/>
      <c r="H72" s="7"/>
      <c r="I72" s="7"/>
      <c r="J72" s="7"/>
      <c r="K72" s="8">
        <f t="shared" si="6"/>
        <v>0</v>
      </c>
      <c r="L72" s="7"/>
      <c r="M72" s="7"/>
      <c r="N72" s="7"/>
      <c r="O72" s="7"/>
      <c r="P72" s="7"/>
      <c r="Q72" s="7">
        <f t="shared" si="7"/>
        <v>0</v>
      </c>
      <c r="R72" s="7"/>
      <c r="S72" s="7"/>
      <c r="T72" s="7"/>
      <c r="U72" s="7"/>
      <c r="V72" s="7">
        <f t="shared" si="8"/>
        <v>0</v>
      </c>
      <c r="W72" s="8">
        <f t="shared" si="9"/>
        <v>0</v>
      </c>
    </row>
    <row r="73" spans="1:23">
      <c r="A73" s="24"/>
      <c r="B73" s="24"/>
      <c r="C73" s="67"/>
      <c r="D73" s="16"/>
      <c r="E73" s="14"/>
      <c r="F73" s="7"/>
      <c r="G73" s="7"/>
      <c r="H73" s="7"/>
      <c r="I73" s="7"/>
      <c r="J73" s="7"/>
      <c r="K73" s="8">
        <f t="shared" si="6"/>
        <v>0</v>
      </c>
      <c r="L73" s="7"/>
      <c r="M73" s="7"/>
      <c r="N73" s="7"/>
      <c r="O73" s="7"/>
      <c r="P73" s="7"/>
      <c r="Q73" s="7">
        <f t="shared" si="7"/>
        <v>0</v>
      </c>
      <c r="R73" s="7"/>
      <c r="S73" s="7"/>
      <c r="T73" s="7"/>
      <c r="U73" s="7"/>
      <c r="V73" s="7">
        <f t="shared" si="8"/>
        <v>0</v>
      </c>
      <c r="W73" s="8">
        <f t="shared" si="9"/>
        <v>0</v>
      </c>
    </row>
    <row r="74" spans="1:23">
      <c r="A74" s="24"/>
      <c r="B74" s="24"/>
      <c r="C74" s="67"/>
      <c r="D74" s="16"/>
      <c r="E74" s="14"/>
      <c r="F74" s="7"/>
      <c r="G74" s="7"/>
      <c r="H74" s="7"/>
      <c r="I74" s="7"/>
      <c r="J74" s="7"/>
      <c r="K74" s="8">
        <f t="shared" si="6"/>
        <v>0</v>
      </c>
      <c r="L74" s="7"/>
      <c r="M74" s="7"/>
      <c r="N74" s="7"/>
      <c r="O74" s="7"/>
      <c r="P74" s="7"/>
      <c r="Q74" s="7">
        <f t="shared" si="7"/>
        <v>0</v>
      </c>
      <c r="R74" s="7"/>
      <c r="S74" s="7"/>
      <c r="T74" s="7"/>
      <c r="U74" s="7"/>
      <c r="V74" s="7">
        <f t="shared" si="8"/>
        <v>0</v>
      </c>
      <c r="W74" s="8">
        <f t="shared" si="9"/>
        <v>0</v>
      </c>
    </row>
    <row r="75" spans="1:23">
      <c r="A75" s="24"/>
      <c r="B75" s="24"/>
      <c r="C75" s="67"/>
      <c r="D75" s="16"/>
      <c r="E75" s="14"/>
      <c r="F75" s="7"/>
      <c r="G75" s="7"/>
      <c r="H75" s="7"/>
      <c r="I75" s="7"/>
      <c r="J75" s="7"/>
      <c r="K75" s="8">
        <f t="shared" si="6"/>
        <v>0</v>
      </c>
      <c r="L75" s="7"/>
      <c r="M75" s="7"/>
      <c r="N75" s="7"/>
      <c r="O75" s="7"/>
      <c r="P75" s="7"/>
      <c r="Q75" s="7">
        <f t="shared" si="7"/>
        <v>0</v>
      </c>
      <c r="R75" s="7"/>
      <c r="S75" s="7"/>
      <c r="T75" s="7"/>
      <c r="U75" s="7"/>
      <c r="V75" s="7">
        <f t="shared" si="8"/>
        <v>0</v>
      </c>
      <c r="W75" s="8">
        <f t="shared" si="9"/>
        <v>0</v>
      </c>
    </row>
    <row r="76" spans="1:23">
      <c r="A76" s="24"/>
      <c r="B76" s="24"/>
      <c r="C76" s="67"/>
      <c r="D76" s="16"/>
      <c r="E76" s="14"/>
      <c r="F76" s="7"/>
      <c r="G76" s="7"/>
      <c r="H76" s="7"/>
      <c r="I76" s="7"/>
      <c r="J76" s="7"/>
      <c r="K76" s="8">
        <f t="shared" si="6"/>
        <v>0</v>
      </c>
      <c r="L76" s="7"/>
      <c r="M76" s="7"/>
      <c r="N76" s="7"/>
      <c r="O76" s="7"/>
      <c r="P76" s="7"/>
      <c r="Q76" s="7">
        <f t="shared" si="7"/>
        <v>0</v>
      </c>
      <c r="R76" s="7"/>
      <c r="S76" s="7"/>
      <c r="T76" s="7"/>
      <c r="U76" s="7"/>
      <c r="V76" s="7">
        <f t="shared" si="8"/>
        <v>0</v>
      </c>
      <c r="W76" s="8">
        <f t="shared" si="9"/>
        <v>0</v>
      </c>
    </row>
    <row r="77" spans="1:23">
      <c r="A77" s="24"/>
      <c r="B77" s="24"/>
      <c r="C77" s="67"/>
      <c r="D77" s="16"/>
      <c r="E77" s="14"/>
      <c r="F77" s="7"/>
      <c r="G77" s="7"/>
      <c r="H77" s="7"/>
      <c r="I77" s="7"/>
      <c r="J77" s="7"/>
      <c r="K77" s="8">
        <f t="shared" si="6"/>
        <v>0</v>
      </c>
      <c r="L77" s="7"/>
      <c r="M77" s="7"/>
      <c r="N77" s="7"/>
      <c r="O77" s="7"/>
      <c r="P77" s="7"/>
      <c r="Q77" s="7">
        <f t="shared" si="7"/>
        <v>0</v>
      </c>
      <c r="R77" s="7"/>
      <c r="S77" s="7"/>
      <c r="T77" s="7"/>
      <c r="U77" s="7"/>
      <c r="V77" s="7">
        <f t="shared" si="8"/>
        <v>0</v>
      </c>
      <c r="W77" s="8">
        <f t="shared" si="9"/>
        <v>0</v>
      </c>
    </row>
    <row r="78" spans="1:23">
      <c r="A78" s="24"/>
      <c r="B78" s="24"/>
      <c r="C78" s="67"/>
      <c r="D78" s="16"/>
      <c r="E78" s="14"/>
      <c r="F78" s="7"/>
      <c r="G78" s="7"/>
      <c r="H78" s="7"/>
      <c r="I78" s="7"/>
      <c r="J78" s="7"/>
      <c r="K78" s="8">
        <f t="shared" si="6"/>
        <v>0</v>
      </c>
      <c r="L78" s="7"/>
      <c r="M78" s="7"/>
      <c r="N78" s="7"/>
      <c r="O78" s="7"/>
      <c r="P78" s="7"/>
      <c r="Q78" s="7">
        <f t="shared" si="7"/>
        <v>0</v>
      </c>
      <c r="R78" s="7"/>
      <c r="S78" s="7"/>
      <c r="T78" s="7"/>
      <c r="U78" s="7"/>
      <c r="V78" s="7">
        <f t="shared" si="8"/>
        <v>0</v>
      </c>
      <c r="W78" s="8">
        <f t="shared" si="9"/>
        <v>0</v>
      </c>
    </row>
    <row r="79" spans="1:23">
      <c r="A79" s="24"/>
      <c r="B79" s="24"/>
      <c r="C79" s="67"/>
      <c r="D79" s="16"/>
      <c r="E79" s="14"/>
      <c r="F79" s="7"/>
      <c r="G79" s="7"/>
      <c r="H79" s="7"/>
      <c r="I79" s="7"/>
      <c r="J79" s="7"/>
      <c r="K79" s="8">
        <f t="shared" si="6"/>
        <v>0</v>
      </c>
      <c r="L79" s="7"/>
      <c r="M79" s="7"/>
      <c r="N79" s="7"/>
      <c r="O79" s="7"/>
      <c r="P79" s="7"/>
      <c r="Q79" s="7">
        <f t="shared" si="7"/>
        <v>0</v>
      </c>
      <c r="R79" s="7"/>
      <c r="S79" s="7"/>
      <c r="T79" s="7"/>
      <c r="U79" s="7"/>
      <c r="V79" s="7">
        <f t="shared" si="8"/>
        <v>0</v>
      </c>
      <c r="W79" s="8">
        <f t="shared" si="9"/>
        <v>0</v>
      </c>
    </row>
    <row r="80" spans="1:23">
      <c r="A80" s="24"/>
      <c r="B80" s="24"/>
      <c r="C80" s="67"/>
      <c r="D80" s="16"/>
      <c r="E80" s="14"/>
      <c r="F80" s="7"/>
      <c r="G80" s="7"/>
      <c r="H80" s="7"/>
      <c r="I80" s="7"/>
      <c r="J80" s="7"/>
      <c r="K80" s="8">
        <f t="shared" si="6"/>
        <v>0</v>
      </c>
      <c r="L80" s="7"/>
      <c r="M80" s="7"/>
      <c r="N80" s="7"/>
      <c r="O80" s="7"/>
      <c r="P80" s="7"/>
      <c r="Q80" s="7">
        <f t="shared" si="7"/>
        <v>0</v>
      </c>
      <c r="R80" s="7"/>
      <c r="S80" s="7"/>
      <c r="T80" s="7"/>
      <c r="U80" s="7"/>
      <c r="V80" s="7">
        <f t="shared" si="8"/>
        <v>0</v>
      </c>
      <c r="W80" s="8">
        <f t="shared" si="9"/>
        <v>0</v>
      </c>
    </row>
    <row r="81" spans="1:23">
      <c r="A81" s="24"/>
      <c r="B81" s="24"/>
      <c r="C81" s="67"/>
      <c r="D81" s="16"/>
      <c r="E81" s="14"/>
      <c r="F81" s="7"/>
      <c r="G81" s="7"/>
      <c r="H81" s="7"/>
      <c r="I81" s="7"/>
      <c r="J81" s="7"/>
      <c r="K81" s="8">
        <f t="shared" si="6"/>
        <v>0</v>
      </c>
      <c r="L81" s="7"/>
      <c r="M81" s="7"/>
      <c r="N81" s="7"/>
      <c r="O81" s="7"/>
      <c r="P81" s="7"/>
      <c r="Q81" s="7">
        <f t="shared" si="7"/>
        <v>0</v>
      </c>
      <c r="R81" s="7"/>
      <c r="S81" s="7"/>
      <c r="T81" s="7"/>
      <c r="U81" s="7"/>
      <c r="V81" s="7">
        <f t="shared" si="8"/>
        <v>0</v>
      </c>
      <c r="W81" s="8">
        <f t="shared" si="9"/>
        <v>0</v>
      </c>
    </row>
    <row r="82" spans="1:23">
      <c r="A82" s="24"/>
      <c r="B82" s="24"/>
      <c r="C82" s="67"/>
      <c r="D82" s="16"/>
      <c r="E82" s="14"/>
      <c r="F82" s="7"/>
      <c r="G82" s="7"/>
      <c r="H82" s="7"/>
      <c r="I82" s="7"/>
      <c r="J82" s="7"/>
      <c r="K82" s="8">
        <f t="shared" si="6"/>
        <v>0</v>
      </c>
      <c r="L82" s="7"/>
      <c r="M82" s="7"/>
      <c r="N82" s="7"/>
      <c r="O82" s="7"/>
      <c r="P82" s="7"/>
      <c r="Q82" s="7">
        <f t="shared" si="7"/>
        <v>0</v>
      </c>
      <c r="R82" s="7"/>
      <c r="S82" s="7"/>
      <c r="T82" s="7"/>
      <c r="U82" s="7"/>
      <c r="V82" s="7">
        <f t="shared" si="8"/>
        <v>0</v>
      </c>
      <c r="W82" s="8">
        <f t="shared" si="9"/>
        <v>0</v>
      </c>
    </row>
    <row r="83" spans="1:23">
      <c r="A83" s="24"/>
      <c r="B83" s="24"/>
      <c r="C83" s="67"/>
      <c r="D83" s="16"/>
      <c r="E83" s="14"/>
      <c r="F83" s="7"/>
      <c r="G83" s="7"/>
      <c r="H83" s="7"/>
      <c r="I83" s="7"/>
      <c r="J83" s="7"/>
      <c r="K83" s="8">
        <f t="shared" si="6"/>
        <v>0</v>
      </c>
      <c r="L83" s="7"/>
      <c r="M83" s="7"/>
      <c r="N83" s="7"/>
      <c r="O83" s="7"/>
      <c r="P83" s="7"/>
      <c r="Q83" s="7">
        <f t="shared" si="7"/>
        <v>0</v>
      </c>
      <c r="R83" s="7"/>
      <c r="S83" s="7"/>
      <c r="T83" s="7"/>
      <c r="U83" s="7"/>
      <c r="V83" s="7">
        <f t="shared" si="8"/>
        <v>0</v>
      </c>
      <c r="W83" s="8">
        <f t="shared" si="9"/>
        <v>0</v>
      </c>
    </row>
    <row r="84" spans="1:23">
      <c r="A84" s="24"/>
      <c r="B84" s="24"/>
      <c r="C84" s="67"/>
      <c r="D84" s="16"/>
      <c r="E84" s="14"/>
      <c r="F84" s="7"/>
      <c r="G84" s="7"/>
      <c r="H84" s="7"/>
      <c r="I84" s="7"/>
      <c r="J84" s="7"/>
      <c r="K84" s="8">
        <f t="shared" si="6"/>
        <v>0</v>
      </c>
      <c r="L84" s="7"/>
      <c r="M84" s="7"/>
      <c r="N84" s="7"/>
      <c r="O84" s="7"/>
      <c r="P84" s="7"/>
      <c r="Q84" s="7">
        <f t="shared" si="7"/>
        <v>0</v>
      </c>
      <c r="R84" s="7"/>
      <c r="S84" s="7"/>
      <c r="T84" s="7"/>
      <c r="U84" s="7"/>
      <c r="V84" s="7">
        <f t="shared" si="8"/>
        <v>0</v>
      </c>
      <c r="W84" s="8">
        <f t="shared" si="9"/>
        <v>0</v>
      </c>
    </row>
    <row r="85" spans="1:23">
      <c r="A85" s="24"/>
      <c r="B85" s="24"/>
      <c r="C85" s="67"/>
      <c r="D85" s="16"/>
      <c r="E85" s="14"/>
      <c r="F85" s="7"/>
      <c r="G85" s="7"/>
      <c r="H85" s="7"/>
      <c r="I85" s="7"/>
      <c r="J85" s="7"/>
      <c r="K85" s="8">
        <f t="shared" si="6"/>
        <v>0</v>
      </c>
      <c r="L85" s="7"/>
      <c r="M85" s="7"/>
      <c r="N85" s="7"/>
      <c r="O85" s="7"/>
      <c r="P85" s="7"/>
      <c r="Q85" s="7">
        <f t="shared" si="7"/>
        <v>0</v>
      </c>
      <c r="R85" s="7"/>
      <c r="S85" s="7"/>
      <c r="T85" s="7"/>
      <c r="U85" s="7"/>
      <c r="V85" s="7">
        <f t="shared" si="8"/>
        <v>0</v>
      </c>
      <c r="W85" s="8">
        <f t="shared" si="9"/>
        <v>0</v>
      </c>
    </row>
    <row r="86" spans="1:23">
      <c r="A86" s="24"/>
      <c r="B86" s="24"/>
      <c r="C86" s="67"/>
      <c r="D86" s="16"/>
      <c r="E86" s="14"/>
      <c r="F86" s="7"/>
      <c r="G86" s="7"/>
      <c r="H86" s="7"/>
      <c r="I86" s="7"/>
      <c r="J86" s="7"/>
      <c r="K86" s="8">
        <f t="shared" si="6"/>
        <v>0</v>
      </c>
      <c r="L86" s="7"/>
      <c r="M86" s="7"/>
      <c r="N86" s="7"/>
      <c r="O86" s="7"/>
      <c r="P86" s="7"/>
      <c r="Q86" s="7">
        <f t="shared" si="7"/>
        <v>0</v>
      </c>
      <c r="R86" s="7"/>
      <c r="S86" s="7"/>
      <c r="T86" s="7"/>
      <c r="U86" s="7"/>
      <c r="V86" s="7">
        <f t="shared" si="8"/>
        <v>0</v>
      </c>
      <c r="W86" s="8">
        <f t="shared" si="9"/>
        <v>0</v>
      </c>
    </row>
    <row r="87" spans="1:23">
      <c r="A87" s="24"/>
      <c r="B87" s="24"/>
      <c r="C87" s="67"/>
      <c r="D87" s="16"/>
      <c r="E87" s="14"/>
      <c r="F87" s="7"/>
      <c r="G87" s="7"/>
      <c r="H87" s="7"/>
      <c r="I87" s="7"/>
      <c r="J87" s="7"/>
      <c r="K87" s="8">
        <f t="shared" si="6"/>
        <v>0</v>
      </c>
      <c r="L87" s="7"/>
      <c r="M87" s="7"/>
      <c r="N87" s="7"/>
      <c r="O87" s="7"/>
      <c r="P87" s="7"/>
      <c r="Q87" s="7">
        <f t="shared" si="7"/>
        <v>0</v>
      </c>
      <c r="R87" s="7"/>
      <c r="S87" s="7"/>
      <c r="T87" s="7"/>
      <c r="U87" s="7"/>
      <c r="V87" s="7">
        <f t="shared" si="8"/>
        <v>0</v>
      </c>
      <c r="W87" s="8">
        <f t="shared" si="9"/>
        <v>0</v>
      </c>
    </row>
    <row r="88" spans="1:23">
      <c r="A88" s="24"/>
      <c r="B88" s="24"/>
      <c r="C88" s="67"/>
      <c r="D88" s="16"/>
      <c r="E88" s="14"/>
      <c r="F88" s="7"/>
      <c r="G88" s="7"/>
      <c r="H88" s="7"/>
      <c r="I88" s="7"/>
      <c r="J88" s="7"/>
      <c r="K88" s="8">
        <f t="shared" si="6"/>
        <v>0</v>
      </c>
      <c r="L88" s="7"/>
      <c r="M88" s="7"/>
      <c r="N88" s="7"/>
      <c r="O88" s="7"/>
      <c r="P88" s="7"/>
      <c r="Q88" s="7">
        <f t="shared" si="7"/>
        <v>0</v>
      </c>
      <c r="R88" s="7"/>
      <c r="S88" s="7"/>
      <c r="T88" s="7"/>
      <c r="U88" s="7"/>
      <c r="V88" s="7">
        <f t="shared" si="8"/>
        <v>0</v>
      </c>
      <c r="W88" s="8">
        <f t="shared" si="9"/>
        <v>0</v>
      </c>
    </row>
    <row r="89" spans="1:23">
      <c r="A89" s="24"/>
      <c r="B89" s="24"/>
      <c r="C89" s="67"/>
      <c r="D89" s="16"/>
      <c r="E89" s="14"/>
      <c r="F89" s="7"/>
      <c r="G89" s="7"/>
      <c r="H89" s="7"/>
      <c r="I89" s="7"/>
      <c r="J89" s="7"/>
      <c r="K89" s="8">
        <f t="shared" si="6"/>
        <v>0</v>
      </c>
      <c r="L89" s="7"/>
      <c r="M89" s="7"/>
      <c r="N89" s="7"/>
      <c r="O89" s="7"/>
      <c r="P89" s="7"/>
      <c r="Q89" s="7">
        <f t="shared" si="7"/>
        <v>0</v>
      </c>
      <c r="R89" s="7"/>
      <c r="S89" s="7"/>
      <c r="T89" s="7"/>
      <c r="U89" s="7"/>
      <c r="V89" s="7">
        <f t="shared" si="8"/>
        <v>0</v>
      </c>
      <c r="W89" s="8">
        <f t="shared" si="9"/>
        <v>0</v>
      </c>
    </row>
    <row r="90" spans="1:23">
      <c r="A90" s="24"/>
      <c r="B90" s="24"/>
      <c r="C90" s="67"/>
      <c r="D90" s="16"/>
      <c r="E90" s="14"/>
      <c r="F90" s="7"/>
      <c r="G90" s="7"/>
      <c r="H90" s="7"/>
      <c r="I90" s="7"/>
      <c r="J90" s="7"/>
      <c r="K90" s="8">
        <f t="shared" si="6"/>
        <v>0</v>
      </c>
      <c r="L90" s="7"/>
      <c r="M90" s="7"/>
      <c r="N90" s="7"/>
      <c r="O90" s="7"/>
      <c r="P90" s="7"/>
      <c r="Q90" s="7">
        <f t="shared" si="7"/>
        <v>0</v>
      </c>
      <c r="R90" s="7"/>
      <c r="S90" s="7"/>
      <c r="T90" s="7"/>
      <c r="U90" s="7"/>
      <c r="V90" s="7">
        <f t="shared" si="8"/>
        <v>0</v>
      </c>
      <c r="W90" s="8">
        <f t="shared" si="9"/>
        <v>0</v>
      </c>
    </row>
    <row r="91" spans="1:23">
      <c r="A91" s="24"/>
      <c r="B91" s="24"/>
      <c r="C91" s="67"/>
      <c r="D91" s="16"/>
      <c r="E91" s="14"/>
      <c r="F91" s="7"/>
      <c r="G91" s="7"/>
      <c r="H91" s="7"/>
      <c r="I91" s="7"/>
      <c r="J91" s="7"/>
      <c r="K91" s="8">
        <f t="shared" si="6"/>
        <v>0</v>
      </c>
      <c r="L91" s="7"/>
      <c r="M91" s="7"/>
      <c r="N91" s="7"/>
      <c r="O91" s="7"/>
      <c r="P91" s="7"/>
      <c r="Q91" s="7">
        <f t="shared" si="7"/>
        <v>0</v>
      </c>
      <c r="R91" s="7"/>
      <c r="S91" s="7"/>
      <c r="T91" s="7"/>
      <c r="U91" s="7"/>
      <c r="V91" s="7">
        <f t="shared" si="8"/>
        <v>0</v>
      </c>
      <c r="W91" s="8">
        <f t="shared" si="9"/>
        <v>0</v>
      </c>
    </row>
    <row r="92" spans="1:23">
      <c r="A92" s="24"/>
      <c r="B92" s="24"/>
      <c r="C92" s="67"/>
      <c r="D92" s="16"/>
      <c r="E92" s="14"/>
      <c r="F92" s="7"/>
      <c r="G92" s="7"/>
      <c r="H92" s="7"/>
      <c r="I92" s="7"/>
      <c r="J92" s="7"/>
      <c r="K92" s="8">
        <f t="shared" si="6"/>
        <v>0</v>
      </c>
      <c r="L92" s="7"/>
      <c r="M92" s="7"/>
      <c r="N92" s="7"/>
      <c r="O92" s="7"/>
      <c r="P92" s="7"/>
      <c r="Q92" s="7">
        <f t="shared" si="7"/>
        <v>0</v>
      </c>
      <c r="R92" s="7"/>
      <c r="S92" s="7"/>
      <c r="T92" s="7"/>
      <c r="U92" s="7"/>
      <c r="V92" s="7">
        <f t="shared" si="8"/>
        <v>0</v>
      </c>
      <c r="W92" s="8">
        <f t="shared" si="9"/>
        <v>0</v>
      </c>
    </row>
    <row r="93" spans="1:23">
      <c r="A93" s="24"/>
      <c r="B93" s="24"/>
      <c r="C93" s="67"/>
      <c r="D93" s="16"/>
      <c r="E93" s="14"/>
      <c r="F93" s="7"/>
      <c r="G93" s="7"/>
      <c r="H93" s="7"/>
      <c r="I93" s="7"/>
      <c r="J93" s="7"/>
      <c r="K93" s="8">
        <f t="shared" si="6"/>
        <v>0</v>
      </c>
      <c r="L93" s="7"/>
      <c r="M93" s="7"/>
      <c r="N93" s="7"/>
      <c r="O93" s="7"/>
      <c r="P93" s="7"/>
      <c r="Q93" s="7">
        <f t="shared" si="7"/>
        <v>0</v>
      </c>
      <c r="R93" s="7"/>
      <c r="S93" s="7"/>
      <c r="T93" s="7"/>
      <c r="U93" s="7"/>
      <c r="V93" s="7">
        <f t="shared" si="8"/>
        <v>0</v>
      </c>
      <c r="W93" s="8">
        <f t="shared" si="9"/>
        <v>0</v>
      </c>
    </row>
    <row r="94" spans="1:23">
      <c r="A94" s="24"/>
      <c r="B94" s="24"/>
      <c r="C94" s="67"/>
      <c r="D94" s="16"/>
      <c r="E94" s="14"/>
      <c r="F94" s="7"/>
      <c r="G94" s="7"/>
      <c r="H94" s="7"/>
      <c r="I94" s="7"/>
      <c r="J94" s="7"/>
      <c r="K94" s="8">
        <f t="shared" si="6"/>
        <v>0</v>
      </c>
      <c r="L94" s="7"/>
      <c r="M94" s="7"/>
      <c r="N94" s="7"/>
      <c r="O94" s="7"/>
      <c r="P94" s="7"/>
      <c r="Q94" s="7">
        <f t="shared" si="7"/>
        <v>0</v>
      </c>
      <c r="R94" s="7"/>
      <c r="S94" s="7"/>
      <c r="T94" s="7"/>
      <c r="U94" s="7"/>
      <c r="V94" s="7">
        <f t="shared" si="8"/>
        <v>0</v>
      </c>
      <c r="W94" s="8">
        <f t="shared" si="9"/>
        <v>0</v>
      </c>
    </row>
    <row r="95" spans="1:23">
      <c r="A95" s="24"/>
      <c r="B95" s="24"/>
      <c r="C95" s="67"/>
      <c r="D95" s="16"/>
      <c r="E95" s="14"/>
      <c r="F95" s="7"/>
      <c r="G95" s="7"/>
      <c r="H95" s="7"/>
      <c r="I95" s="7"/>
      <c r="J95" s="7"/>
      <c r="K95" s="8">
        <f t="shared" si="6"/>
        <v>0</v>
      </c>
      <c r="L95" s="7"/>
      <c r="M95" s="7"/>
      <c r="N95" s="7"/>
      <c r="O95" s="7"/>
      <c r="P95" s="7"/>
      <c r="Q95" s="7">
        <f t="shared" si="7"/>
        <v>0</v>
      </c>
      <c r="R95" s="7"/>
      <c r="S95" s="7"/>
      <c r="T95" s="7"/>
      <c r="U95" s="7"/>
      <c r="V95" s="7">
        <f t="shared" si="8"/>
        <v>0</v>
      </c>
      <c r="W95" s="8">
        <f t="shared" si="9"/>
        <v>0</v>
      </c>
    </row>
    <row r="96" spans="1:23">
      <c r="A96" s="24"/>
      <c r="B96" s="24"/>
      <c r="C96" s="67"/>
      <c r="D96" s="16"/>
      <c r="E96" s="14"/>
      <c r="F96" s="7"/>
      <c r="G96" s="7"/>
      <c r="H96" s="7"/>
      <c r="I96" s="7"/>
      <c r="J96" s="7"/>
      <c r="K96" s="8">
        <f t="shared" si="6"/>
        <v>0</v>
      </c>
      <c r="L96" s="7"/>
      <c r="M96" s="7"/>
      <c r="N96" s="7"/>
      <c r="O96" s="7"/>
      <c r="P96" s="7"/>
      <c r="Q96" s="7">
        <f t="shared" si="7"/>
        <v>0</v>
      </c>
      <c r="R96" s="7"/>
      <c r="S96" s="7"/>
      <c r="T96" s="7"/>
      <c r="U96" s="7"/>
      <c r="V96" s="7">
        <f t="shared" si="8"/>
        <v>0</v>
      </c>
      <c r="W96" s="8">
        <f t="shared" si="9"/>
        <v>0</v>
      </c>
    </row>
    <row r="97" spans="1:23">
      <c r="A97" s="24"/>
      <c r="B97" s="24"/>
      <c r="C97" s="67"/>
      <c r="D97" s="16"/>
      <c r="E97" s="14"/>
      <c r="F97" s="7"/>
      <c r="G97" s="7"/>
      <c r="H97" s="7"/>
      <c r="I97" s="7"/>
      <c r="J97" s="7"/>
      <c r="K97" s="8">
        <f t="shared" si="6"/>
        <v>0</v>
      </c>
      <c r="L97" s="7"/>
      <c r="M97" s="7"/>
      <c r="N97" s="7"/>
      <c r="O97" s="7"/>
      <c r="P97" s="7"/>
      <c r="Q97" s="7">
        <f t="shared" si="7"/>
        <v>0</v>
      </c>
      <c r="R97" s="7"/>
      <c r="S97" s="7"/>
      <c r="T97" s="7"/>
      <c r="U97" s="7"/>
      <c r="V97" s="7">
        <f t="shared" si="8"/>
        <v>0</v>
      </c>
      <c r="W97" s="8">
        <f t="shared" si="9"/>
        <v>0</v>
      </c>
    </row>
    <row r="98" spans="1:23">
      <c r="A98" s="24"/>
      <c r="B98" s="24"/>
      <c r="C98" s="67"/>
      <c r="D98" s="16"/>
      <c r="E98" s="14"/>
      <c r="F98" s="7"/>
      <c r="G98" s="7"/>
      <c r="H98" s="7"/>
      <c r="I98" s="7"/>
      <c r="J98" s="7"/>
      <c r="K98" s="8">
        <f t="shared" si="6"/>
        <v>0</v>
      </c>
      <c r="L98" s="7"/>
      <c r="M98" s="7"/>
      <c r="N98" s="7"/>
      <c r="O98" s="7"/>
      <c r="P98" s="7"/>
      <c r="Q98" s="7">
        <f t="shared" si="7"/>
        <v>0</v>
      </c>
      <c r="R98" s="7"/>
      <c r="S98" s="7"/>
      <c r="T98" s="7"/>
      <c r="U98" s="7"/>
      <c r="V98" s="7">
        <f t="shared" si="8"/>
        <v>0</v>
      </c>
      <c r="W98" s="8">
        <f t="shared" si="9"/>
        <v>0</v>
      </c>
    </row>
    <row r="99" spans="1:23">
      <c r="A99" s="24"/>
      <c r="B99" s="24"/>
      <c r="C99" s="67"/>
      <c r="D99" s="16"/>
      <c r="E99" s="14"/>
      <c r="F99" s="7"/>
      <c r="G99" s="7"/>
      <c r="H99" s="7"/>
      <c r="I99" s="7"/>
      <c r="J99" s="7"/>
      <c r="K99" s="8">
        <f t="shared" si="6"/>
        <v>0</v>
      </c>
      <c r="L99" s="7"/>
      <c r="M99" s="7"/>
      <c r="N99" s="7"/>
      <c r="O99" s="7"/>
      <c r="P99" s="7"/>
      <c r="Q99" s="7">
        <f t="shared" si="7"/>
        <v>0</v>
      </c>
      <c r="R99" s="7"/>
      <c r="S99" s="7"/>
      <c r="T99" s="7"/>
      <c r="U99" s="7"/>
      <c r="V99" s="7">
        <f t="shared" si="8"/>
        <v>0</v>
      </c>
      <c r="W99" s="8">
        <f t="shared" si="9"/>
        <v>0</v>
      </c>
    </row>
    <row r="100" spans="1:23">
      <c r="A100" s="24"/>
      <c r="B100" s="24"/>
      <c r="C100" s="67"/>
      <c r="D100" s="16"/>
      <c r="E100" s="14"/>
      <c r="F100" s="7"/>
      <c r="G100" s="7"/>
      <c r="H100" s="7"/>
      <c r="I100" s="7"/>
      <c r="J100" s="7"/>
      <c r="K100" s="8">
        <f t="shared" si="6"/>
        <v>0</v>
      </c>
      <c r="L100" s="7"/>
      <c r="M100" s="7"/>
      <c r="N100" s="7"/>
      <c r="O100" s="7"/>
      <c r="P100" s="7"/>
      <c r="Q100" s="7">
        <f t="shared" si="7"/>
        <v>0</v>
      </c>
      <c r="R100" s="7"/>
      <c r="S100" s="7"/>
      <c r="T100" s="7"/>
      <c r="U100" s="7"/>
      <c r="V100" s="7">
        <f t="shared" si="8"/>
        <v>0</v>
      </c>
      <c r="W100" s="8">
        <f t="shared" si="9"/>
        <v>0</v>
      </c>
    </row>
    <row r="101" spans="1:23">
      <c r="A101" s="24"/>
      <c r="B101" s="24"/>
      <c r="C101" s="67"/>
      <c r="D101" s="16"/>
      <c r="E101" s="14"/>
      <c r="F101" s="7"/>
      <c r="G101" s="7"/>
      <c r="H101" s="7"/>
      <c r="I101" s="7"/>
      <c r="J101" s="7"/>
      <c r="K101" s="8">
        <f t="shared" si="6"/>
        <v>0</v>
      </c>
      <c r="L101" s="7"/>
      <c r="M101" s="7"/>
      <c r="N101" s="7"/>
      <c r="O101" s="7"/>
      <c r="P101" s="7"/>
      <c r="Q101" s="7">
        <f t="shared" si="7"/>
        <v>0</v>
      </c>
      <c r="R101" s="7"/>
      <c r="S101" s="7"/>
      <c r="T101" s="7"/>
      <c r="U101" s="7"/>
      <c r="V101" s="7">
        <f t="shared" si="8"/>
        <v>0</v>
      </c>
      <c r="W101" s="8">
        <f t="shared" si="9"/>
        <v>0</v>
      </c>
    </row>
    <row r="102" spans="1:23">
      <c r="A102" s="24"/>
      <c r="B102" s="24"/>
      <c r="C102" s="67"/>
      <c r="D102" s="16"/>
      <c r="E102" s="14"/>
      <c r="F102" s="7"/>
      <c r="G102" s="7"/>
      <c r="H102" s="7"/>
      <c r="I102" s="7"/>
      <c r="J102" s="7"/>
      <c r="K102" s="8">
        <f t="shared" si="6"/>
        <v>0</v>
      </c>
      <c r="L102" s="7"/>
      <c r="M102" s="7"/>
      <c r="N102" s="7"/>
      <c r="O102" s="7"/>
      <c r="P102" s="7"/>
      <c r="Q102" s="7">
        <f t="shared" si="7"/>
        <v>0</v>
      </c>
      <c r="R102" s="7"/>
      <c r="S102" s="7"/>
      <c r="T102" s="7"/>
      <c r="U102" s="7"/>
      <c r="V102" s="7">
        <f t="shared" si="8"/>
        <v>0</v>
      </c>
      <c r="W102" s="8">
        <f t="shared" si="9"/>
        <v>0</v>
      </c>
    </row>
    <row r="103" spans="1:23">
      <c r="A103" s="24"/>
      <c r="B103" s="24"/>
      <c r="C103" s="67"/>
      <c r="D103" s="16"/>
      <c r="E103" s="14"/>
      <c r="F103" s="7"/>
      <c r="G103" s="7"/>
      <c r="H103" s="7"/>
      <c r="I103" s="7"/>
      <c r="J103" s="7"/>
      <c r="K103" s="8">
        <f t="shared" si="6"/>
        <v>0</v>
      </c>
      <c r="L103" s="7"/>
      <c r="M103" s="7"/>
      <c r="N103" s="7"/>
      <c r="O103" s="7"/>
      <c r="P103" s="7"/>
      <c r="Q103" s="7">
        <f t="shared" si="7"/>
        <v>0</v>
      </c>
      <c r="R103" s="7"/>
      <c r="S103" s="7"/>
      <c r="T103" s="7"/>
      <c r="U103" s="7"/>
      <c r="V103" s="7">
        <f t="shared" si="8"/>
        <v>0</v>
      </c>
      <c r="W103" s="8">
        <f t="shared" si="9"/>
        <v>0</v>
      </c>
    </row>
    <row r="104" spans="1:23">
      <c r="A104" s="24"/>
      <c r="B104" s="24"/>
      <c r="C104" s="67"/>
      <c r="D104" s="16"/>
      <c r="E104" s="14"/>
      <c r="F104" s="7"/>
      <c r="G104" s="7"/>
      <c r="H104" s="7"/>
      <c r="I104" s="7"/>
      <c r="J104" s="7"/>
      <c r="K104" s="8">
        <f t="shared" si="6"/>
        <v>0</v>
      </c>
      <c r="L104" s="7"/>
      <c r="M104" s="7"/>
      <c r="N104" s="7"/>
      <c r="O104" s="7"/>
      <c r="P104" s="7"/>
      <c r="Q104" s="7">
        <f t="shared" si="7"/>
        <v>0</v>
      </c>
      <c r="R104" s="7"/>
      <c r="S104" s="7"/>
      <c r="T104" s="7"/>
      <c r="U104" s="7"/>
      <c r="V104" s="7">
        <f t="shared" si="8"/>
        <v>0</v>
      </c>
      <c r="W104" s="8">
        <f t="shared" si="9"/>
        <v>0</v>
      </c>
    </row>
    <row r="105" spans="1:23">
      <c r="A105" s="24"/>
      <c r="B105" s="24"/>
      <c r="C105" s="67"/>
      <c r="D105" s="16"/>
      <c r="E105" s="14"/>
      <c r="F105" s="7"/>
      <c r="G105" s="7"/>
      <c r="H105" s="7"/>
      <c r="I105" s="7"/>
      <c r="J105" s="7"/>
      <c r="K105" s="8">
        <f t="shared" si="6"/>
        <v>0</v>
      </c>
      <c r="L105" s="7"/>
      <c r="M105" s="7"/>
      <c r="N105" s="7"/>
      <c r="O105" s="7"/>
      <c r="P105" s="7"/>
      <c r="Q105" s="7">
        <f t="shared" si="7"/>
        <v>0</v>
      </c>
      <c r="R105" s="7"/>
      <c r="S105" s="7"/>
      <c r="T105" s="7"/>
      <c r="U105" s="7"/>
      <c r="V105" s="7">
        <f t="shared" si="8"/>
        <v>0</v>
      </c>
      <c r="W105" s="8">
        <f t="shared" si="9"/>
        <v>0</v>
      </c>
    </row>
    <row r="106" spans="1:23">
      <c r="A106" s="24"/>
      <c r="B106" s="24"/>
      <c r="C106" s="67"/>
      <c r="D106" s="16"/>
      <c r="E106" s="14"/>
      <c r="F106" s="7"/>
      <c r="G106" s="7"/>
      <c r="H106" s="7"/>
      <c r="I106" s="7"/>
      <c r="J106" s="7"/>
      <c r="K106" s="8">
        <f t="shared" si="6"/>
        <v>0</v>
      </c>
      <c r="L106" s="7"/>
      <c r="M106" s="7"/>
      <c r="N106" s="7"/>
      <c r="O106" s="7"/>
      <c r="P106" s="7"/>
      <c r="Q106" s="7">
        <f t="shared" si="7"/>
        <v>0</v>
      </c>
      <c r="R106" s="7"/>
      <c r="S106" s="7"/>
      <c r="T106" s="7"/>
      <c r="U106" s="7"/>
      <c r="V106" s="7">
        <f t="shared" si="8"/>
        <v>0</v>
      </c>
      <c r="W106" s="8">
        <f t="shared" si="9"/>
        <v>0</v>
      </c>
    </row>
    <row r="107" spans="1:23">
      <c r="A107" s="24"/>
      <c r="B107" s="24"/>
      <c r="C107" s="67"/>
      <c r="D107" s="16"/>
      <c r="E107" s="14"/>
      <c r="F107" s="7"/>
      <c r="G107" s="7"/>
      <c r="H107" s="7"/>
      <c r="I107" s="7"/>
      <c r="J107" s="7"/>
      <c r="K107" s="8">
        <f t="shared" si="6"/>
        <v>0</v>
      </c>
      <c r="L107" s="7"/>
      <c r="M107" s="7"/>
      <c r="N107" s="7"/>
      <c r="O107" s="7"/>
      <c r="P107" s="7"/>
      <c r="Q107" s="7">
        <f t="shared" si="7"/>
        <v>0</v>
      </c>
      <c r="R107" s="7"/>
      <c r="S107" s="7"/>
      <c r="T107" s="7"/>
      <c r="U107" s="7"/>
      <c r="V107" s="7">
        <f t="shared" si="8"/>
        <v>0</v>
      </c>
      <c r="W107" s="8">
        <f t="shared" si="9"/>
        <v>0</v>
      </c>
    </row>
    <row r="108" spans="1:23">
      <c r="A108" s="24"/>
      <c r="B108" s="24"/>
      <c r="C108" s="67"/>
      <c r="D108" s="16"/>
      <c r="E108" s="14"/>
      <c r="F108" s="7"/>
      <c r="G108" s="7"/>
      <c r="H108" s="7"/>
      <c r="I108" s="7"/>
      <c r="J108" s="7"/>
      <c r="K108" s="8">
        <f t="shared" si="6"/>
        <v>0</v>
      </c>
      <c r="L108" s="7"/>
      <c r="M108" s="7"/>
      <c r="N108" s="7"/>
      <c r="O108" s="7"/>
      <c r="P108" s="7"/>
      <c r="Q108" s="7">
        <f t="shared" si="7"/>
        <v>0</v>
      </c>
      <c r="R108" s="7"/>
      <c r="S108" s="7"/>
      <c r="T108" s="7"/>
      <c r="U108" s="7"/>
      <c r="V108" s="7">
        <f t="shared" si="8"/>
        <v>0</v>
      </c>
      <c r="W108" s="8">
        <f t="shared" si="9"/>
        <v>0</v>
      </c>
    </row>
    <row r="109" spans="1:23">
      <c r="A109" s="24"/>
      <c r="B109" s="24"/>
      <c r="C109" s="67"/>
      <c r="D109" s="16"/>
      <c r="E109" s="14"/>
      <c r="F109" s="7"/>
      <c r="G109" s="7"/>
      <c r="H109" s="7"/>
      <c r="I109" s="7"/>
      <c r="J109" s="7"/>
      <c r="K109" s="8">
        <f t="shared" si="6"/>
        <v>0</v>
      </c>
      <c r="L109" s="7"/>
      <c r="M109" s="7"/>
      <c r="N109" s="7"/>
      <c r="O109" s="7"/>
      <c r="P109" s="7"/>
      <c r="Q109" s="7">
        <f t="shared" si="7"/>
        <v>0</v>
      </c>
      <c r="R109" s="7"/>
      <c r="S109" s="7"/>
      <c r="T109" s="7"/>
      <c r="U109" s="7"/>
      <c r="V109" s="7">
        <f t="shared" si="8"/>
        <v>0</v>
      </c>
      <c r="W109" s="8">
        <f t="shared" si="9"/>
        <v>0</v>
      </c>
    </row>
    <row r="110" spans="1:23">
      <c r="A110" s="24"/>
      <c r="B110" s="24"/>
      <c r="C110" s="67"/>
      <c r="D110" s="16"/>
      <c r="E110" s="14"/>
      <c r="F110" s="7"/>
      <c r="G110" s="7"/>
      <c r="H110" s="7"/>
      <c r="I110" s="7"/>
      <c r="J110" s="7"/>
      <c r="K110" s="8">
        <f t="shared" si="6"/>
        <v>0</v>
      </c>
      <c r="L110" s="7"/>
      <c r="M110" s="7"/>
      <c r="N110" s="7"/>
      <c r="O110" s="7"/>
      <c r="P110" s="7"/>
      <c r="Q110" s="7">
        <f t="shared" si="7"/>
        <v>0</v>
      </c>
      <c r="R110" s="7"/>
      <c r="S110" s="7"/>
      <c r="T110" s="7"/>
      <c r="U110" s="7"/>
      <c r="V110" s="7">
        <f t="shared" si="8"/>
        <v>0</v>
      </c>
      <c r="W110" s="8">
        <f t="shared" si="9"/>
        <v>0</v>
      </c>
    </row>
    <row r="111" spans="1:23">
      <c r="A111" s="24"/>
      <c r="B111" s="24"/>
      <c r="C111" s="67"/>
      <c r="D111" s="16"/>
      <c r="E111" s="14"/>
      <c r="F111" s="7"/>
      <c r="G111" s="7"/>
      <c r="H111" s="7"/>
      <c r="I111" s="7"/>
      <c r="J111" s="7"/>
      <c r="K111" s="8">
        <f t="shared" si="6"/>
        <v>0</v>
      </c>
      <c r="L111" s="7"/>
      <c r="M111" s="7"/>
      <c r="N111" s="7"/>
      <c r="O111" s="7"/>
      <c r="P111" s="7"/>
      <c r="Q111" s="7">
        <f t="shared" si="7"/>
        <v>0</v>
      </c>
      <c r="R111" s="7"/>
      <c r="S111" s="7"/>
      <c r="T111" s="7"/>
      <c r="U111" s="7"/>
      <c r="V111" s="7">
        <f t="shared" si="8"/>
        <v>0</v>
      </c>
      <c r="W111" s="8">
        <f t="shared" si="9"/>
        <v>0</v>
      </c>
    </row>
    <row r="112" spans="1:23">
      <c r="A112" s="24"/>
      <c r="B112" s="24"/>
      <c r="C112" s="67"/>
      <c r="D112" s="16"/>
      <c r="E112" s="14"/>
      <c r="F112" s="7"/>
      <c r="G112" s="7"/>
      <c r="H112" s="7"/>
      <c r="I112" s="7"/>
      <c r="J112" s="7"/>
      <c r="K112" s="8">
        <f t="shared" si="6"/>
        <v>0</v>
      </c>
      <c r="L112" s="7"/>
      <c r="M112" s="7"/>
      <c r="N112" s="7"/>
      <c r="O112" s="7"/>
      <c r="P112" s="7"/>
      <c r="Q112" s="7">
        <f t="shared" si="7"/>
        <v>0</v>
      </c>
      <c r="R112" s="7"/>
      <c r="S112" s="7"/>
      <c r="T112" s="7"/>
      <c r="U112" s="7"/>
      <c r="V112" s="7">
        <f t="shared" si="8"/>
        <v>0</v>
      </c>
      <c r="W112" s="8">
        <f t="shared" si="9"/>
        <v>0</v>
      </c>
    </row>
    <row r="113" spans="1:23">
      <c r="A113" s="24"/>
      <c r="B113" s="24"/>
      <c r="C113" s="67"/>
      <c r="D113" s="16"/>
      <c r="E113" s="14"/>
      <c r="F113" s="7"/>
      <c r="G113" s="7"/>
      <c r="H113" s="7"/>
      <c r="I113" s="7"/>
      <c r="J113" s="7"/>
      <c r="K113" s="8">
        <f t="shared" si="6"/>
        <v>0</v>
      </c>
      <c r="L113" s="7"/>
      <c r="M113" s="7"/>
      <c r="N113" s="7"/>
      <c r="O113" s="7"/>
      <c r="P113" s="7"/>
      <c r="Q113" s="7">
        <f t="shared" si="7"/>
        <v>0</v>
      </c>
      <c r="R113" s="7"/>
      <c r="S113" s="7"/>
      <c r="T113" s="7"/>
      <c r="U113" s="7"/>
      <c r="V113" s="7">
        <f t="shared" si="8"/>
        <v>0</v>
      </c>
      <c r="W113" s="8">
        <f t="shared" si="9"/>
        <v>0</v>
      </c>
    </row>
    <row r="114" spans="1:23">
      <c r="A114" s="24"/>
      <c r="B114" s="24"/>
      <c r="C114" s="67"/>
      <c r="D114" s="16"/>
      <c r="E114" s="14"/>
      <c r="F114" s="7"/>
      <c r="G114" s="7"/>
      <c r="H114" s="7"/>
      <c r="I114" s="7"/>
      <c r="J114" s="7"/>
      <c r="K114" s="8">
        <f t="shared" si="6"/>
        <v>0</v>
      </c>
      <c r="L114" s="7"/>
      <c r="M114" s="7"/>
      <c r="N114" s="7"/>
      <c r="O114" s="7"/>
      <c r="P114" s="7"/>
      <c r="Q114" s="7">
        <f t="shared" si="7"/>
        <v>0</v>
      </c>
      <c r="R114" s="7"/>
      <c r="S114" s="7"/>
      <c r="T114" s="7"/>
      <c r="U114" s="7"/>
      <c r="V114" s="7">
        <f t="shared" si="8"/>
        <v>0</v>
      </c>
      <c r="W114" s="8">
        <f t="shared" si="9"/>
        <v>0</v>
      </c>
    </row>
    <row r="115" spans="1:23">
      <c r="A115" s="24"/>
      <c r="B115" s="24"/>
      <c r="C115" s="67"/>
      <c r="D115" s="16"/>
      <c r="E115" s="14"/>
      <c r="F115" s="7"/>
      <c r="G115" s="7"/>
      <c r="H115" s="7"/>
      <c r="I115" s="7"/>
      <c r="J115" s="7"/>
      <c r="K115" s="8">
        <f t="shared" si="6"/>
        <v>0</v>
      </c>
      <c r="L115" s="7"/>
      <c r="M115" s="7"/>
      <c r="N115" s="7"/>
      <c r="O115" s="7"/>
      <c r="P115" s="7"/>
      <c r="Q115" s="7">
        <f t="shared" si="7"/>
        <v>0</v>
      </c>
      <c r="R115" s="7"/>
      <c r="S115" s="7"/>
      <c r="T115" s="7"/>
      <c r="U115" s="7"/>
      <c r="V115" s="7">
        <f t="shared" si="8"/>
        <v>0</v>
      </c>
      <c r="W115" s="8">
        <f t="shared" si="9"/>
        <v>0</v>
      </c>
    </row>
    <row r="116" spans="1:23">
      <c r="A116" s="24"/>
      <c r="B116" s="24"/>
      <c r="C116" s="67"/>
      <c r="D116" s="16"/>
      <c r="E116" s="14"/>
      <c r="F116" s="7"/>
      <c r="G116" s="7"/>
      <c r="H116" s="7"/>
      <c r="I116" s="7"/>
      <c r="J116" s="7"/>
      <c r="K116" s="8">
        <f t="shared" si="6"/>
        <v>0</v>
      </c>
      <c r="L116" s="7"/>
      <c r="M116" s="7"/>
      <c r="N116" s="7"/>
      <c r="O116" s="7"/>
      <c r="P116" s="7"/>
      <c r="Q116" s="7">
        <f t="shared" si="7"/>
        <v>0</v>
      </c>
      <c r="R116" s="7"/>
      <c r="S116" s="7"/>
      <c r="T116" s="7"/>
      <c r="U116" s="7"/>
      <c r="V116" s="7">
        <f t="shared" si="8"/>
        <v>0</v>
      </c>
      <c r="W116" s="8">
        <f t="shared" si="9"/>
        <v>0</v>
      </c>
    </row>
    <row r="117" spans="1:23">
      <c r="A117" s="24"/>
      <c r="B117" s="24"/>
      <c r="C117" s="67"/>
      <c r="D117" s="16"/>
      <c r="E117" s="14"/>
      <c r="F117" s="7"/>
      <c r="G117" s="7"/>
      <c r="H117" s="7"/>
      <c r="I117" s="7"/>
      <c r="J117" s="7"/>
      <c r="K117" s="8">
        <f t="shared" si="6"/>
        <v>0</v>
      </c>
      <c r="L117" s="7"/>
      <c r="M117" s="7"/>
      <c r="N117" s="7"/>
      <c r="O117" s="7"/>
      <c r="P117" s="7"/>
      <c r="Q117" s="7">
        <f t="shared" si="7"/>
        <v>0</v>
      </c>
      <c r="R117" s="7"/>
      <c r="S117" s="7"/>
      <c r="T117" s="7"/>
      <c r="U117" s="7"/>
      <c r="V117" s="7">
        <f t="shared" si="8"/>
        <v>0</v>
      </c>
      <c r="W117" s="8">
        <f t="shared" si="9"/>
        <v>0</v>
      </c>
    </row>
    <row r="118" spans="1:23">
      <c r="A118" s="24"/>
      <c r="B118" s="24"/>
      <c r="C118" s="67"/>
      <c r="D118" s="16"/>
      <c r="E118" s="14"/>
      <c r="F118" s="7"/>
      <c r="G118" s="7"/>
      <c r="H118" s="7"/>
      <c r="I118" s="7"/>
      <c r="J118" s="7"/>
      <c r="K118" s="8">
        <f t="shared" si="6"/>
        <v>0</v>
      </c>
      <c r="L118" s="7"/>
      <c r="M118" s="7"/>
      <c r="N118" s="7"/>
      <c r="O118" s="7"/>
      <c r="P118" s="7"/>
      <c r="Q118" s="7">
        <f t="shared" si="7"/>
        <v>0</v>
      </c>
      <c r="R118" s="7"/>
      <c r="S118" s="7"/>
      <c r="T118" s="7"/>
      <c r="U118" s="7"/>
      <c r="V118" s="7">
        <f t="shared" si="8"/>
        <v>0</v>
      </c>
      <c r="W118" s="8">
        <f t="shared" si="9"/>
        <v>0</v>
      </c>
    </row>
    <row r="119" spans="1:23">
      <c r="A119" s="24"/>
      <c r="B119" s="24"/>
      <c r="C119" s="67"/>
      <c r="D119" s="16"/>
      <c r="E119" s="14"/>
      <c r="F119" s="7"/>
      <c r="G119" s="7"/>
      <c r="H119" s="7"/>
      <c r="I119" s="7"/>
      <c r="J119" s="7"/>
      <c r="K119" s="8">
        <f t="shared" si="6"/>
        <v>0</v>
      </c>
      <c r="L119" s="7"/>
      <c r="M119" s="7"/>
      <c r="N119" s="7"/>
      <c r="O119" s="7"/>
      <c r="P119" s="7"/>
      <c r="Q119" s="7">
        <f t="shared" si="7"/>
        <v>0</v>
      </c>
      <c r="R119" s="7"/>
      <c r="S119" s="7"/>
      <c r="T119" s="7"/>
      <c r="U119" s="7"/>
      <c r="V119" s="7">
        <f t="shared" si="8"/>
        <v>0</v>
      </c>
      <c r="W119" s="8">
        <f t="shared" si="9"/>
        <v>0</v>
      </c>
    </row>
    <row r="120" spans="1:23">
      <c r="A120" s="24"/>
      <c r="B120" s="24"/>
      <c r="C120" s="67"/>
      <c r="D120" s="16"/>
      <c r="E120" s="14"/>
      <c r="F120" s="7"/>
      <c r="G120" s="7"/>
      <c r="H120" s="7"/>
      <c r="I120" s="7"/>
      <c r="J120" s="7"/>
      <c r="K120" s="8">
        <f t="shared" si="6"/>
        <v>0</v>
      </c>
      <c r="L120" s="7"/>
      <c r="M120" s="7"/>
      <c r="N120" s="7"/>
      <c r="O120" s="7"/>
      <c r="P120" s="7"/>
      <c r="Q120" s="7">
        <f t="shared" si="7"/>
        <v>0</v>
      </c>
      <c r="R120" s="7"/>
      <c r="S120" s="7"/>
      <c r="T120" s="7"/>
      <c r="U120" s="7"/>
      <c r="V120" s="7">
        <f t="shared" si="8"/>
        <v>0</v>
      </c>
      <c r="W120" s="8">
        <f t="shared" si="9"/>
        <v>0</v>
      </c>
    </row>
    <row r="121" spans="1:23">
      <c r="A121" s="24"/>
      <c r="B121" s="24"/>
      <c r="C121" s="67"/>
      <c r="D121" s="16"/>
      <c r="E121" s="14"/>
      <c r="F121" s="7"/>
      <c r="G121" s="7"/>
      <c r="H121" s="7"/>
      <c r="I121" s="7"/>
      <c r="J121" s="7"/>
      <c r="K121" s="8">
        <f t="shared" si="6"/>
        <v>0</v>
      </c>
      <c r="L121" s="7"/>
      <c r="M121" s="7"/>
      <c r="N121" s="7"/>
      <c r="O121" s="7"/>
      <c r="P121" s="7"/>
      <c r="Q121" s="7">
        <f t="shared" si="7"/>
        <v>0</v>
      </c>
      <c r="R121" s="7"/>
      <c r="S121" s="7"/>
      <c r="T121" s="7"/>
      <c r="U121" s="7"/>
      <c r="V121" s="7">
        <f t="shared" si="8"/>
        <v>0</v>
      </c>
      <c r="W121" s="8">
        <f t="shared" si="9"/>
        <v>0</v>
      </c>
    </row>
    <row r="122" spans="1:23">
      <c r="A122" s="24"/>
      <c r="B122" s="24"/>
      <c r="C122" s="67"/>
      <c r="D122" s="16"/>
      <c r="E122" s="14"/>
      <c r="F122" s="7"/>
      <c r="G122" s="7"/>
      <c r="H122" s="7"/>
      <c r="I122" s="7"/>
      <c r="J122" s="7"/>
      <c r="K122" s="8">
        <f t="shared" si="6"/>
        <v>0</v>
      </c>
      <c r="L122" s="7"/>
      <c r="M122" s="7"/>
      <c r="N122" s="7"/>
      <c r="O122" s="7"/>
      <c r="P122" s="7"/>
      <c r="Q122" s="7">
        <f t="shared" si="7"/>
        <v>0</v>
      </c>
      <c r="R122" s="7"/>
      <c r="S122" s="7"/>
      <c r="T122" s="7"/>
      <c r="U122" s="7"/>
      <c r="V122" s="7">
        <f t="shared" si="8"/>
        <v>0</v>
      </c>
      <c r="W122" s="8">
        <f t="shared" si="9"/>
        <v>0</v>
      </c>
    </row>
    <row r="123" spans="1:23" ht="15" thickBot="1">
      <c r="A123" s="24"/>
      <c r="B123" s="24"/>
      <c r="C123" s="67"/>
      <c r="D123" s="17"/>
      <c r="E123" s="15"/>
      <c r="F123" s="9"/>
      <c r="G123" s="9"/>
      <c r="H123" s="9"/>
      <c r="I123" s="9"/>
      <c r="J123" s="9"/>
      <c r="K123" s="8">
        <f t="shared" si="6"/>
        <v>0</v>
      </c>
      <c r="L123" s="9"/>
      <c r="M123" s="9"/>
      <c r="N123" s="9"/>
      <c r="O123" s="9"/>
      <c r="P123" s="9"/>
      <c r="Q123" s="7">
        <f t="shared" si="7"/>
        <v>0</v>
      </c>
      <c r="R123" s="9"/>
      <c r="S123" s="9"/>
      <c r="T123" s="9"/>
      <c r="U123" s="9"/>
      <c r="V123" s="7">
        <f t="shared" si="8"/>
        <v>0</v>
      </c>
      <c r="W123" s="8">
        <f t="shared" si="9"/>
        <v>0</v>
      </c>
    </row>
    <row r="124" spans="1:23" ht="15" thickTop="1"/>
    <row r="125" spans="1:23">
      <c r="C125" s="65" t="s">
        <v>45</v>
      </c>
      <c r="D125" s="10">
        <f>COUNTIF(D4:D123,"=0")</f>
        <v>0</v>
      </c>
      <c r="E125" s="10">
        <f>COUNTIF(E4:E123,"&lt;=1")</f>
        <v>0</v>
      </c>
      <c r="F125" s="10">
        <f>COUNTIF(F4:F123,"&lt;=1")</f>
        <v>1</v>
      </c>
      <c r="G125" s="10">
        <f>COUNTIFS(G4:G123,"&gt;=0", G4:G123,"&lt;=2")</f>
        <v>1</v>
      </c>
      <c r="H125" s="10">
        <f>COUNTIFS(H4:H123,"&gt;=0",H4:H123,"&lt;=3")</f>
        <v>1</v>
      </c>
      <c r="I125" s="10">
        <f>COUNTIF(I4:I123,"=0")</f>
        <v>1</v>
      </c>
      <c r="J125" s="10">
        <f>COUNTIFS(J4:J123,"&gt;=0",J4:J123,"&lt;=2")</f>
        <v>1</v>
      </c>
      <c r="K125" s="32">
        <f>COUNTIFS(K4:K123,"&gt;0",K4:K123,"&lt;=15")</f>
        <v>1</v>
      </c>
      <c r="L125" s="10">
        <f>COUNTIF(L4:L123,"&lt;=1")</f>
        <v>0</v>
      </c>
      <c r="M125" s="10">
        <f>COUNTIF(M4:M123,"&lt;=1")</f>
        <v>0</v>
      </c>
      <c r="N125" s="10">
        <f>COUNTIF(N4:N123,"&lt;=1")</f>
        <v>0</v>
      </c>
      <c r="O125" s="10">
        <f>COUNTIF(O4:O123,"&lt;=1")</f>
        <v>0</v>
      </c>
      <c r="P125" s="10">
        <f>COUNTIF(P4:P123,"=0")</f>
        <v>1</v>
      </c>
      <c r="Q125" s="32">
        <f>COUNTIFS(Q4:Q123,"&gt;0",Q4:Q123,"&lt;=7")</f>
        <v>0</v>
      </c>
      <c r="R125" s="10">
        <f>COUNTIF(R4:R123,"&lt;=1")</f>
        <v>0</v>
      </c>
      <c r="S125" s="10">
        <f t="shared" ref="S125:T125" si="10">COUNTIF(S4:S123,"&lt;=1")</f>
        <v>0</v>
      </c>
      <c r="T125" s="10">
        <f t="shared" si="10"/>
        <v>1</v>
      </c>
      <c r="U125" s="10">
        <f>COUNTIF(U4:U123,"&lt;=1")</f>
        <v>1</v>
      </c>
      <c r="V125" s="32">
        <f>COUNTIFS(V4:V123,"&gt;0",V4:V123,"&lt;=7")</f>
        <v>1</v>
      </c>
      <c r="W125" s="32">
        <f>COUNTIFS(W4:W123,"&gt;0",W4:W123,"&lt;=15")</f>
        <v>0</v>
      </c>
    </row>
    <row r="126" spans="1:23">
      <c r="C126" s="65" t="s">
        <v>46</v>
      </c>
      <c r="D126" s="34">
        <f>COUNTIF(D4:D123,"=1")</f>
        <v>0</v>
      </c>
      <c r="E126" s="34">
        <f>COUNTIF(E4:E123,"=2")</f>
        <v>0</v>
      </c>
      <c r="F126" s="34">
        <f>COUNTIFS(F4:F123,"&gt;=2",F4:F123,"&lt;=4")</f>
        <v>1</v>
      </c>
      <c r="G126" s="34">
        <f>COUNTIFS(G4:G123,"&gt;=3",G4:G123,"&lt;=10")</f>
        <v>1</v>
      </c>
      <c r="H126" s="34">
        <f>COUNTIFS(H4:H123,"&gt;=4",H4:H123,"&lt;=7")</f>
        <v>0</v>
      </c>
      <c r="I126" s="34">
        <f>COUNTIF(I4:I123,"=1")</f>
        <v>0</v>
      </c>
      <c r="J126" s="34">
        <f>COUNTIFS(J4:J123,"&gt;=3",J4:J123,"&lt;=5")</f>
        <v>1</v>
      </c>
      <c r="K126" s="35">
        <f>COUNTIFS(K4:K123,"&gt;=16",K4:K123,"&lt;=33")</f>
        <v>1</v>
      </c>
      <c r="L126" s="34">
        <f>COUNTIF(L4:L123,"=2")</f>
        <v>0</v>
      </c>
      <c r="M126" s="34">
        <f>COUNTIFS(M4:M123,"&gt;=2",M4:M123,"&lt;=3")</f>
        <v>0</v>
      </c>
      <c r="N126" s="34">
        <f>COUNTIFS(N4:N123,"&gt;=2",N4:N123,"&lt;=3")</f>
        <v>1</v>
      </c>
      <c r="O126" s="34">
        <f>COUNTIF(O4:O123,"=2")</f>
        <v>0</v>
      </c>
      <c r="P126" s="34" t="s">
        <v>47</v>
      </c>
      <c r="Q126" s="35">
        <f>COUNTIFS(Q4:Q123,"&gt;=8",Q4:Q123,"&lt;=13")</f>
        <v>0</v>
      </c>
      <c r="R126" s="34">
        <f>COUNTIF(R4:R123,"=2")</f>
        <v>0</v>
      </c>
      <c r="S126" s="34">
        <f t="shared" ref="S126:U126" si="11">COUNTIF(S4:S123,"=2")</f>
        <v>1</v>
      </c>
      <c r="T126" s="34">
        <f t="shared" si="11"/>
        <v>0</v>
      </c>
      <c r="U126" s="34">
        <f t="shared" si="11"/>
        <v>1</v>
      </c>
      <c r="V126" s="35">
        <f>COUNTIFS(V4:V123,"&gt;=8",V4:V123,"&lt;=10")</f>
        <v>0</v>
      </c>
      <c r="W126" s="35">
        <f>COUNTIFS(W4:W123,"&gt;=16",W4:W123,"&lt;=21")</f>
        <v>1</v>
      </c>
    </row>
    <row r="127" spans="1:23">
      <c r="C127" s="65" t="s">
        <v>48</v>
      </c>
      <c r="D127" s="36" t="s">
        <v>47</v>
      </c>
      <c r="E127" s="36">
        <f>COUNTIFS(E4:E123,"&gt;=3",E4:E123,"&lt;=5")</f>
        <v>2</v>
      </c>
      <c r="F127" s="36">
        <f>COUNTIFS(F4:F123,"&gt;=5",F4:F123,"&lt;=6")</f>
        <v>0</v>
      </c>
      <c r="G127" s="36">
        <f>COUNTIFS(G4:G123,"&gt;=11",G4:G123,"&lt;=20")</f>
        <v>0</v>
      </c>
      <c r="H127" s="36">
        <f>COUNTIFS(H4:H123,"&gt;=8",H4:H123,"&lt;=14")</f>
        <v>1</v>
      </c>
      <c r="I127" s="36">
        <f>COUNTIFS(I4:I123,"&gt;=2",I4:I123,"&lt;=3")</f>
        <v>1</v>
      </c>
      <c r="J127" s="36">
        <f>COUNTIFS(J4:J123,"&gt;=6",J4:J123,"&lt;=8")</f>
        <v>0</v>
      </c>
      <c r="K127" s="37">
        <f>COUNTIFS(K4:K123,"&gt;=34",K4:K123,"&lt;=61")</f>
        <v>0</v>
      </c>
      <c r="L127" s="36" t="s">
        <v>47</v>
      </c>
      <c r="M127" s="36">
        <f>COUNTIFS(M4:M123,"&gt;=4",M4:M123,"&lt;=6")</f>
        <v>1</v>
      </c>
      <c r="N127" s="36">
        <f>COUNTIFS(N4:N123,"&gt;=4",N4:N123,"&lt;=6")</f>
        <v>1</v>
      </c>
      <c r="O127" s="36">
        <f>COUNTIF(O4:O123,"=3")</f>
        <v>1</v>
      </c>
      <c r="P127" s="36">
        <f>COUNTIF(P4:P123,"=1")</f>
        <v>1</v>
      </c>
      <c r="Q127" s="37">
        <f>COUNTIFS(Q4:Q123,"&gt;=14",Q4:Q123,"&lt;=21")</f>
        <v>1</v>
      </c>
      <c r="R127" s="36">
        <f>COUNTIFS(R4:R123,"&gt;=3",R4:R123,"&lt;=4")</f>
        <v>1</v>
      </c>
      <c r="S127" s="36">
        <f t="shared" ref="S127:U127" si="12">COUNTIFS(S4:S123,"&gt;=3",S4:S123,"&lt;=4")</f>
        <v>1</v>
      </c>
      <c r="T127" s="36">
        <f t="shared" si="12"/>
        <v>1</v>
      </c>
      <c r="U127" s="36">
        <f t="shared" si="12"/>
        <v>0</v>
      </c>
      <c r="V127" s="37">
        <f>COUNTIFS(V4:V123,"&gt;=11",V4:V123,"&lt;=18")</f>
        <v>1</v>
      </c>
      <c r="W127" s="37">
        <f>COUNTIFS(W4:W123,"&gt;=22",W4:W123,"&lt;=37")</f>
        <v>1</v>
      </c>
    </row>
    <row r="128" spans="1:23">
      <c r="C128" s="65" t="s">
        <v>49</v>
      </c>
      <c r="D128" s="31">
        <f>COUNTIF(D4:D123,"=2")</f>
        <v>2</v>
      </c>
      <c r="E128" s="31">
        <f>COUNTIFS(E4:E123,"&gt;=6",E4:E123,"&lt;=7")</f>
        <v>0</v>
      </c>
      <c r="F128" s="31">
        <f>COUNTIFS(F4:F123,"&gt;=7",F4:F123,"&lt;=8")</f>
        <v>0</v>
      </c>
      <c r="G128" s="31">
        <f>COUNTIFS(G4:G123,"&gt;=21",G4:G123,"&lt;=30")</f>
        <v>0</v>
      </c>
      <c r="H128" s="31">
        <f>COUNTIFS(H4:H123,"&gt;=15",H4:H123,"&lt;=18")</f>
        <v>0</v>
      </c>
      <c r="I128" s="31">
        <f>COUNTIFS(I4:I123,"&gt;=4",I4:I123,"&lt;=5")</f>
        <v>0</v>
      </c>
      <c r="J128" s="31">
        <f>COUNTIFS(J4:J123,"&gt;=9",J4:J123,"&lt;=11")</f>
        <v>0</v>
      </c>
      <c r="K128" s="38">
        <f>COUNTIFS(K4:K123,"&gt;=61",K4:K123,"&lt;=81")</f>
        <v>0</v>
      </c>
      <c r="L128" s="31">
        <f>COUNTIF(L4:L123,"=3")</f>
        <v>2</v>
      </c>
      <c r="M128" s="31">
        <f>COUNTIFS(M4:M123,"&gt;=7",M4:M123,"&lt;=9")</f>
        <v>1</v>
      </c>
      <c r="N128" s="31">
        <f>COUNTIFS(N4:N123,"&gt;=7",N4:N123,"&lt;=9")</f>
        <v>0</v>
      </c>
      <c r="O128" s="31">
        <f>COUNTIF(O4:O123,"=4")</f>
        <v>1</v>
      </c>
      <c r="P128" s="31">
        <f>COUNTIFS(P4:P123,"&gt;=2",P4:P123,"&lt;=3")</f>
        <v>0</v>
      </c>
      <c r="Q128" s="38">
        <f>COUNTIFS(Q4:Q123,"&gt;=22",Q4:Q123,"&lt;=28")</f>
        <v>1</v>
      </c>
      <c r="R128" s="31">
        <f>COUNTIFS(R4:R123,"&gt;=5",R4:R123,"&lt;=6")</f>
        <v>1</v>
      </c>
      <c r="S128" s="31">
        <f t="shared" ref="S128:U128" si="13">COUNTIFS(S4:S123,"&gt;=5",S4:S123,"&lt;=6")</f>
        <v>0</v>
      </c>
      <c r="T128" s="31">
        <f t="shared" si="13"/>
        <v>0</v>
      </c>
      <c r="U128" s="31">
        <f t="shared" si="13"/>
        <v>0</v>
      </c>
      <c r="V128" s="38">
        <f>COUNTIFS(V4:V123,"&gt;=19",V4:V123,"&lt;=24")</f>
        <v>0</v>
      </c>
      <c r="W128" s="38">
        <f>COUNTIFS(W4:W123,"&gt;=38",W4:W123,"&lt;=52")</f>
        <v>0</v>
      </c>
    </row>
    <row r="130" spans="4:23" ht="28.8">
      <c r="D130" s="33" t="s">
        <v>50</v>
      </c>
      <c r="E130" s="33" t="s">
        <v>51</v>
      </c>
      <c r="F130" s="33" t="s">
        <v>52</v>
      </c>
      <c r="G130" s="33" t="s">
        <v>53</v>
      </c>
      <c r="H130" s="33" t="s">
        <v>54</v>
      </c>
      <c r="I130" s="33" t="s">
        <v>55</v>
      </c>
      <c r="J130" s="33" t="s">
        <v>56</v>
      </c>
      <c r="K130" s="39" t="s">
        <v>57</v>
      </c>
      <c r="L130" s="33" t="s">
        <v>58</v>
      </c>
      <c r="M130" s="33" t="s">
        <v>59</v>
      </c>
      <c r="N130" s="33" t="s">
        <v>60</v>
      </c>
      <c r="O130" s="33" t="s">
        <v>61</v>
      </c>
      <c r="P130" s="33" t="s">
        <v>62</v>
      </c>
      <c r="Q130" s="39" t="s">
        <v>63</v>
      </c>
      <c r="R130" s="33" t="s">
        <v>64</v>
      </c>
      <c r="S130" s="33" t="s">
        <v>65</v>
      </c>
      <c r="T130" s="33" t="s">
        <v>66</v>
      </c>
      <c r="U130" s="33" t="s">
        <v>67</v>
      </c>
      <c r="V130" s="39" t="s">
        <v>68</v>
      </c>
      <c r="W130" s="39" t="s">
        <v>69</v>
      </c>
    </row>
  </sheetData>
  <mergeCells count="6">
    <mergeCell ref="L2:W2"/>
    <mergeCell ref="A1:C1"/>
    <mergeCell ref="A2:A3"/>
    <mergeCell ref="B2:B3"/>
    <mergeCell ref="C2:C3"/>
    <mergeCell ref="D2:K2"/>
  </mergeCells>
  <phoneticPr fontId="8" type="noConversion"/>
  <conditionalFormatting sqref="E4 E83:E88 E107:E123">
    <cfRule type="cellIs" dxfId="1824" priority="567" operator="lessThan">
      <formula>0</formula>
    </cfRule>
    <cfRule type="cellIs" dxfId="1823" priority="568" operator="greaterThan">
      <formula>7</formula>
    </cfRule>
    <cfRule type="cellIs" dxfId="1822" priority="569" operator="between">
      <formula>6</formula>
      <formula>7</formula>
    </cfRule>
    <cfRule type="cellIs" dxfId="1821" priority="570" operator="between">
      <formula>3</formula>
      <formula>5</formula>
    </cfRule>
    <cfRule type="cellIs" dxfId="1820" priority="571" operator="equal">
      <formula>2</formula>
    </cfRule>
    <cfRule type="cellIs" dxfId="1819" priority="572" operator="between">
      <formula>0</formula>
      <formula>1</formula>
    </cfRule>
  </conditionalFormatting>
  <conditionalFormatting sqref="F4 F83:F88 F107:F123">
    <cfRule type="cellIs" dxfId="1818" priority="561" operator="lessThan">
      <formula>0</formula>
    </cfRule>
    <cfRule type="cellIs" dxfId="1817" priority="562" operator="greaterThan">
      <formula>8</formula>
    </cfRule>
    <cfRule type="cellIs" dxfId="1816" priority="563" operator="between">
      <formula>7</formula>
      <formula>8</formula>
    </cfRule>
    <cfRule type="cellIs" dxfId="1815" priority="564" operator="between">
      <formula>5</formula>
      <formula>6</formula>
    </cfRule>
    <cfRule type="cellIs" dxfId="1814" priority="565" operator="between">
      <formula>2</formula>
      <formula>4</formula>
    </cfRule>
    <cfRule type="cellIs" dxfId="1813" priority="566" operator="between">
      <formula>0</formula>
      <formula>1</formula>
    </cfRule>
  </conditionalFormatting>
  <conditionalFormatting sqref="G4 G83:G88 G107:G123">
    <cfRule type="cellIs" dxfId="1812" priority="555" operator="lessThan">
      <formula>0</formula>
    </cfRule>
    <cfRule type="cellIs" dxfId="1811" priority="556" operator="greaterThan">
      <formula>30</formula>
    </cfRule>
    <cfRule type="cellIs" dxfId="1810" priority="557" operator="between">
      <formula>21</formula>
      <formula>30</formula>
    </cfRule>
    <cfRule type="cellIs" dxfId="1809" priority="558" operator="between">
      <formula>11</formula>
      <formula>20</formula>
    </cfRule>
    <cfRule type="cellIs" dxfId="1808" priority="559" operator="between">
      <formula>3</formula>
      <formula>10</formula>
    </cfRule>
    <cfRule type="cellIs" dxfId="1807" priority="560" operator="between">
      <formula>0</formula>
      <formula>2</formula>
    </cfRule>
  </conditionalFormatting>
  <conditionalFormatting sqref="I4 I83:I88 I107:I123">
    <cfRule type="cellIs" dxfId="1806" priority="543" operator="lessThan">
      <formula>0</formula>
    </cfRule>
    <cfRule type="cellIs" dxfId="1805" priority="544" operator="greaterThan">
      <formula>5</formula>
    </cfRule>
    <cfRule type="cellIs" dxfId="1804" priority="545" operator="between">
      <formula>4</formula>
      <formula>5</formula>
    </cfRule>
    <cfRule type="cellIs" dxfId="1803" priority="546" operator="between">
      <formula>2</formula>
      <formula>3</formula>
    </cfRule>
    <cfRule type="cellIs" dxfId="1802" priority="547" operator="equal">
      <formula>1</formula>
    </cfRule>
    <cfRule type="cellIs" dxfId="1801" priority="548" operator="equal">
      <formula>0</formula>
    </cfRule>
  </conditionalFormatting>
  <conditionalFormatting sqref="J4 J83:J88 J107:J123">
    <cfRule type="cellIs" dxfId="1800" priority="537" operator="lessThan">
      <formula>0</formula>
    </cfRule>
    <cfRule type="cellIs" dxfId="1799" priority="538" operator="greaterThan">
      <formula>11</formula>
    </cfRule>
    <cfRule type="cellIs" dxfId="1798" priority="539" operator="between">
      <formula>9</formula>
      <formula>11</formula>
    </cfRule>
    <cfRule type="cellIs" dxfId="1797" priority="540" operator="between">
      <formula>6</formula>
      <formula>8</formula>
    </cfRule>
    <cfRule type="cellIs" dxfId="1796" priority="541" operator="between">
      <formula>3</formula>
      <formula>5</formula>
    </cfRule>
    <cfRule type="cellIs" dxfId="1795" priority="542" operator="between">
      <formula>0</formula>
      <formula>2</formula>
    </cfRule>
  </conditionalFormatting>
  <conditionalFormatting sqref="K4:K123">
    <cfRule type="cellIs" dxfId="1794" priority="531" operator="lessThan">
      <formula>0</formula>
    </cfRule>
    <cfRule type="cellIs" dxfId="1793" priority="532" operator="greaterThan">
      <formula>87</formula>
    </cfRule>
    <cfRule type="cellIs" dxfId="1792" priority="533" operator="between">
      <formula>62</formula>
      <formula>87</formula>
    </cfRule>
    <cfRule type="cellIs" dxfId="1791" priority="534" operator="between">
      <formula>35</formula>
      <formula>61</formula>
    </cfRule>
    <cfRule type="cellIs" dxfId="1790" priority="535" operator="between">
      <formula>16</formula>
      <formula>34</formula>
    </cfRule>
    <cfRule type="cellIs" dxfId="1789" priority="536" operator="between">
      <formula>0</formula>
      <formula>15</formula>
    </cfRule>
  </conditionalFormatting>
  <conditionalFormatting sqref="L4 L83:L88 L107:L123">
    <cfRule type="cellIs" dxfId="1788" priority="527" operator="lessThan">
      <formula>0</formula>
    </cfRule>
    <cfRule type="cellIs" dxfId="1787" priority="528" operator="greaterThan">
      <formula>3</formula>
    </cfRule>
    <cfRule type="cellIs" dxfId="1786" priority="529" operator="between">
      <formula>2</formula>
      <formula>3</formula>
    </cfRule>
    <cfRule type="cellIs" dxfId="1785" priority="530" operator="between">
      <formula>0</formula>
      <formula>1</formula>
    </cfRule>
  </conditionalFormatting>
  <conditionalFormatting sqref="M4 M83:M88 M107:N123">
    <cfRule type="cellIs" dxfId="1784" priority="521" operator="lessThan">
      <formula>0</formula>
    </cfRule>
    <cfRule type="cellIs" dxfId="1783" priority="522" operator="greaterThan">
      <formula>9</formula>
    </cfRule>
    <cfRule type="cellIs" dxfId="1782" priority="523" operator="between">
      <formula>7</formula>
      <formula>9</formula>
    </cfRule>
    <cfRule type="cellIs" dxfId="1781" priority="524" operator="between">
      <formula>4</formula>
      <formula>6</formula>
    </cfRule>
    <cfRule type="cellIs" dxfId="1780" priority="525" operator="between">
      <formula>2</formula>
      <formula>3</formula>
    </cfRule>
    <cfRule type="cellIs" dxfId="1779" priority="526" operator="between">
      <formula>0</formula>
      <formula>1</formula>
    </cfRule>
  </conditionalFormatting>
  <conditionalFormatting sqref="N4 N83:N88">
    <cfRule type="cellIs" dxfId="1778" priority="515" operator="lessThan">
      <formula>0</formula>
    </cfRule>
    <cfRule type="cellIs" dxfId="1777" priority="516" operator="greaterThan">
      <formula>9</formula>
    </cfRule>
    <cfRule type="cellIs" dxfId="1776" priority="517" operator="between">
      <formula>7</formula>
      <formula>9</formula>
    </cfRule>
    <cfRule type="cellIs" dxfId="1775" priority="518" operator="between">
      <formula>4</formula>
      <formula>6</formula>
    </cfRule>
    <cfRule type="cellIs" dxfId="1774" priority="519" operator="between">
      <formula>2</formula>
      <formula>3</formula>
    </cfRule>
    <cfRule type="cellIs" dxfId="1773" priority="520" operator="between">
      <formula>0</formula>
      <formula>1</formula>
    </cfRule>
  </conditionalFormatting>
  <conditionalFormatting sqref="O4 O83:O88 O107:O123">
    <cfRule type="cellIs" dxfId="1772" priority="509" operator="lessThan">
      <formula>0</formula>
    </cfRule>
    <cfRule type="cellIs" dxfId="1771" priority="510" operator="greaterThan">
      <formula>4</formula>
    </cfRule>
    <cfRule type="cellIs" dxfId="1770" priority="511" operator="equal">
      <formula>4</formula>
    </cfRule>
    <cfRule type="cellIs" dxfId="1769" priority="512" operator="equal">
      <formula>3</formula>
    </cfRule>
    <cfRule type="cellIs" dxfId="1768" priority="513" operator="equal">
      <formula>2</formula>
    </cfRule>
    <cfRule type="cellIs" dxfId="1767" priority="514" operator="between">
      <formula>0</formula>
      <formula>1</formula>
    </cfRule>
  </conditionalFormatting>
  <conditionalFormatting sqref="P4 P83:P88 P107:P123">
    <cfRule type="cellIs" dxfId="1766" priority="504" operator="lessThan">
      <formula>0</formula>
    </cfRule>
    <cfRule type="cellIs" dxfId="1765" priority="505" operator="greaterThan">
      <formula>3</formula>
    </cfRule>
    <cfRule type="cellIs" dxfId="1764" priority="506" operator="between">
      <formula>2</formula>
      <formula>3</formula>
    </cfRule>
    <cfRule type="cellIs" dxfId="1763" priority="507" operator="equal">
      <formula>1</formula>
    </cfRule>
    <cfRule type="cellIs" dxfId="1762" priority="508" operator="equal">
      <formula>0</formula>
    </cfRule>
  </conditionalFormatting>
  <conditionalFormatting sqref="R4 R83:R88 R107:U123">
    <cfRule type="cellIs" dxfId="1761" priority="498" operator="lessThan">
      <formula>0</formula>
    </cfRule>
    <cfRule type="cellIs" dxfId="1760" priority="499" operator="greaterThan">
      <formula>6</formula>
    </cfRule>
    <cfRule type="cellIs" dxfId="1759" priority="500" operator="between">
      <formula>5</formula>
      <formula>6</formula>
    </cfRule>
    <cfRule type="cellIs" dxfId="1758" priority="501" operator="between">
      <formula>3</formula>
      <formula>4</formula>
    </cfRule>
    <cfRule type="cellIs" dxfId="1757" priority="502" operator="equal">
      <formula>2</formula>
    </cfRule>
    <cfRule type="cellIs" dxfId="1756" priority="503" operator="between">
      <formula>0</formula>
      <formula>1</formula>
    </cfRule>
  </conditionalFormatting>
  <conditionalFormatting sqref="S4 S83:S88">
    <cfRule type="cellIs" dxfId="1755" priority="492" operator="lessThan">
      <formula>0</formula>
    </cfRule>
    <cfRule type="cellIs" dxfId="1754" priority="493" operator="greaterThan">
      <formula>6</formula>
    </cfRule>
    <cfRule type="cellIs" dxfId="1753" priority="494" operator="between">
      <formula>5</formula>
      <formula>6</formula>
    </cfRule>
    <cfRule type="cellIs" dxfId="1752" priority="495" operator="between">
      <formula>3</formula>
      <formula>4</formula>
    </cfRule>
    <cfRule type="cellIs" dxfId="1751" priority="496" operator="equal">
      <formula>2</formula>
    </cfRule>
    <cfRule type="cellIs" dxfId="1750" priority="497" operator="between">
      <formula>0</formula>
      <formula>1</formula>
    </cfRule>
  </conditionalFormatting>
  <conditionalFormatting sqref="T4 T83:T88">
    <cfRule type="cellIs" dxfId="1749" priority="486" operator="lessThan">
      <formula>0</formula>
    </cfRule>
    <cfRule type="cellIs" dxfId="1748" priority="487" operator="greaterThan">
      <formula>6</formula>
    </cfRule>
    <cfRule type="cellIs" dxfId="1747" priority="488" operator="between">
      <formula>5</formula>
      <formula>6</formula>
    </cfRule>
    <cfRule type="cellIs" dxfId="1746" priority="489" operator="between">
      <formula>3</formula>
      <formula>4</formula>
    </cfRule>
    <cfRule type="cellIs" dxfId="1745" priority="490" operator="equal">
      <formula>2</formula>
    </cfRule>
    <cfRule type="cellIs" dxfId="1744" priority="491" operator="between">
      <formula>0</formula>
      <formula>1</formula>
    </cfRule>
  </conditionalFormatting>
  <conditionalFormatting sqref="U4 U83:U88">
    <cfRule type="cellIs" dxfId="1743" priority="480" operator="lessThan">
      <formula>0</formula>
    </cfRule>
    <cfRule type="cellIs" dxfId="1742" priority="481" operator="greaterThan">
      <formula>6</formula>
    </cfRule>
    <cfRule type="cellIs" dxfId="1741" priority="482" operator="between">
      <formula>5</formula>
      <formula>6</formula>
    </cfRule>
    <cfRule type="cellIs" dxfId="1740" priority="483" operator="between">
      <formula>3</formula>
      <formula>4</formula>
    </cfRule>
    <cfRule type="cellIs" dxfId="1739" priority="484" operator="equal">
      <formula>2</formula>
    </cfRule>
    <cfRule type="cellIs" dxfId="1738" priority="485" operator="between">
      <formula>0</formula>
      <formula>1</formula>
    </cfRule>
  </conditionalFormatting>
  <conditionalFormatting sqref="Q4 Q8 Q10 Q12 Q14 Q16 Q18 Q20 Q22 Q24 Q26 Q28 Q30 Q32 Q34 Q36 Q38 Q40 Q42 Q44 Q46 Q48 Q50 Q52 Q54 Q56 Q58 Q60 Q62 Q64 Q66 Q68 Q70 Q72 Q74 Q76 Q78 Q80 Q82 Q84 Q86 Q88 Q90 Q92 Q94 Q96 Q98 Q100 Q102 Q104 Q106 Q108 Q110 Q112 Q114 Q116 Q118 Q120 Q122">
    <cfRule type="cellIs" dxfId="1737" priority="474" operator="lessThan">
      <formula>0</formula>
    </cfRule>
    <cfRule type="cellIs" dxfId="1736" priority="475" operator="greaterThan">
      <formula>28</formula>
    </cfRule>
    <cfRule type="cellIs" dxfId="1735" priority="476" operator="between">
      <formula>21</formula>
      <formula>28</formula>
    </cfRule>
    <cfRule type="cellIs" dxfId="1734" priority="477" operator="between">
      <formula>13</formula>
      <formula>20</formula>
    </cfRule>
    <cfRule type="cellIs" dxfId="1733" priority="478" operator="between">
      <formula>8</formula>
      <formula>12</formula>
    </cfRule>
    <cfRule type="cellIs" dxfId="1732" priority="479" operator="between">
      <formula>0</formula>
      <formula>7</formula>
    </cfRule>
  </conditionalFormatting>
  <conditionalFormatting sqref="W4 W6 W8 W10 W12 W14 W16 W18 W20 W22 W24 W26 W28 W30 W32 W34 W36 W38 W40 W42 W44 W46 W48 W50 W52 W54 W56 W58 W60 W62 W64 W66 W68 W70 W72 W74 W76 W78 W80 W82 W84 W86 W88 W90 W92 W94 W96 W98 W100 W102 W104 W106 W108 W110 W112 W114 W116 W118 W120 W122">
    <cfRule type="cellIs" dxfId="1731" priority="468" operator="lessThan">
      <formula>0</formula>
    </cfRule>
    <cfRule type="cellIs" dxfId="1730" priority="469" operator="greaterThan">
      <formula>52</formula>
    </cfRule>
    <cfRule type="cellIs" dxfId="1729" priority="470" operator="between">
      <formula>38</formula>
      <formula>52</formula>
    </cfRule>
    <cfRule type="cellIs" dxfId="1728" priority="471" operator="between">
      <formula>22</formula>
      <formula>37</formula>
    </cfRule>
    <cfRule type="cellIs" dxfId="1727" priority="472" operator="between">
      <formula>16</formula>
      <formula>21</formula>
    </cfRule>
    <cfRule type="cellIs" dxfId="1726" priority="473" operator="between">
      <formula>0</formula>
      <formula>15</formula>
    </cfRule>
  </conditionalFormatting>
  <conditionalFormatting sqref="V4 V6 V8 V10 V12 V14 V16 V18 V20 V22 V24 V26 V28 V30 V32 V34 V36 V38 V40 V42 V44 V46 V48 V50 V52 V54 V56 V58 V60 V62 V64 V66 V68 V70 V72 V74 V76 V78 V80 V82 V84 V86 V88 V90 V92 V94 V96 V98 V100 V102 V104 V106 V108 V110 V112 V114 V116 V118 V120 V122">
    <cfRule type="cellIs" dxfId="1725" priority="462" operator="lessThan">
      <formula>0</formula>
    </cfRule>
    <cfRule type="cellIs" dxfId="1724" priority="463" operator="greaterThan">
      <formula>24</formula>
    </cfRule>
    <cfRule type="cellIs" dxfId="1723" priority="464" operator="between">
      <formula>18</formula>
      <formula>24</formula>
    </cfRule>
    <cfRule type="cellIs" dxfId="1722" priority="465" operator="between">
      <formula>10</formula>
      <formula>17</formula>
    </cfRule>
    <cfRule type="cellIs" dxfId="1721" priority="466" operator="between">
      <formula>8</formula>
      <formula>9</formula>
    </cfRule>
    <cfRule type="cellIs" dxfId="1720" priority="467" operator="between">
      <formula>0</formula>
      <formula>7</formula>
    </cfRule>
  </conditionalFormatting>
  <conditionalFormatting sqref="E57:E82">
    <cfRule type="cellIs" dxfId="1719" priority="456" operator="lessThan">
      <formula>0</formula>
    </cfRule>
    <cfRule type="cellIs" dxfId="1718" priority="457" operator="greaterThan">
      <formula>7</formula>
    </cfRule>
    <cfRule type="cellIs" dxfId="1717" priority="458" operator="between">
      <formula>6</formula>
      <formula>7</formula>
    </cfRule>
    <cfRule type="cellIs" dxfId="1716" priority="459" operator="between">
      <formula>3</formula>
      <formula>5</formula>
    </cfRule>
    <cfRule type="cellIs" dxfId="1715" priority="460" operator="equal">
      <formula>2</formula>
    </cfRule>
    <cfRule type="cellIs" dxfId="1714" priority="461" operator="between">
      <formula>0</formula>
      <formula>1</formula>
    </cfRule>
  </conditionalFormatting>
  <conditionalFormatting sqref="F57:F82">
    <cfRule type="cellIs" dxfId="1713" priority="450" operator="lessThan">
      <formula>0</formula>
    </cfRule>
    <cfRule type="cellIs" dxfId="1712" priority="451" operator="greaterThan">
      <formula>8</formula>
    </cfRule>
    <cfRule type="cellIs" dxfId="1711" priority="452" operator="between">
      <formula>7</formula>
      <formula>8</formula>
    </cfRule>
    <cfRule type="cellIs" dxfId="1710" priority="453" operator="between">
      <formula>5</formula>
      <formula>6</formula>
    </cfRule>
    <cfRule type="cellIs" dxfId="1709" priority="454" operator="between">
      <formula>2</formula>
      <formula>4</formula>
    </cfRule>
    <cfRule type="cellIs" dxfId="1708" priority="455" operator="between">
      <formula>0</formula>
      <formula>1</formula>
    </cfRule>
  </conditionalFormatting>
  <conditionalFormatting sqref="G57:G82">
    <cfRule type="cellIs" dxfId="1707" priority="444" operator="lessThan">
      <formula>0</formula>
    </cfRule>
    <cfRule type="cellIs" dxfId="1706" priority="445" operator="greaterThan">
      <formula>30</formula>
    </cfRule>
    <cfRule type="cellIs" dxfId="1705" priority="446" operator="between">
      <formula>21</formula>
      <formula>30</formula>
    </cfRule>
    <cfRule type="cellIs" dxfId="1704" priority="447" operator="between">
      <formula>11</formula>
      <formula>20</formula>
    </cfRule>
    <cfRule type="cellIs" dxfId="1703" priority="448" operator="between">
      <formula>3</formula>
      <formula>10</formula>
    </cfRule>
    <cfRule type="cellIs" dxfId="1702" priority="449" operator="between">
      <formula>0</formula>
      <formula>2</formula>
    </cfRule>
  </conditionalFormatting>
  <conditionalFormatting sqref="I57:I82">
    <cfRule type="cellIs" dxfId="1701" priority="432" operator="lessThan">
      <formula>0</formula>
    </cfRule>
    <cfRule type="cellIs" dxfId="1700" priority="433" operator="greaterThan">
      <formula>5</formula>
    </cfRule>
    <cfRule type="cellIs" dxfId="1699" priority="434" operator="between">
      <formula>4</formula>
      <formula>5</formula>
    </cfRule>
    <cfRule type="cellIs" dxfId="1698" priority="435" operator="between">
      <formula>2</formula>
      <formula>3</formula>
    </cfRule>
    <cfRule type="cellIs" dxfId="1697" priority="436" operator="equal">
      <formula>1</formula>
    </cfRule>
    <cfRule type="cellIs" dxfId="1696" priority="437" operator="equal">
      <formula>0</formula>
    </cfRule>
  </conditionalFormatting>
  <conditionalFormatting sqref="J57:J82">
    <cfRule type="cellIs" dxfId="1695" priority="426" operator="lessThan">
      <formula>0</formula>
    </cfRule>
    <cfRule type="cellIs" dxfId="1694" priority="427" operator="greaterThan">
      <formula>11</formula>
    </cfRule>
    <cfRule type="cellIs" dxfId="1693" priority="428" operator="between">
      <formula>9</formula>
      <formula>11</formula>
    </cfRule>
    <cfRule type="cellIs" dxfId="1692" priority="429" operator="between">
      <formula>6</formula>
      <formula>8</formula>
    </cfRule>
    <cfRule type="cellIs" dxfId="1691" priority="430" operator="between">
      <formula>3</formula>
      <formula>5</formula>
    </cfRule>
    <cfRule type="cellIs" dxfId="1690" priority="431" operator="between">
      <formula>0</formula>
      <formula>2</formula>
    </cfRule>
  </conditionalFormatting>
  <conditionalFormatting sqref="L57:L82">
    <cfRule type="cellIs" dxfId="1689" priority="422" operator="lessThan">
      <formula>0</formula>
    </cfRule>
    <cfRule type="cellIs" dxfId="1688" priority="423" operator="greaterThan">
      <formula>3</formula>
    </cfRule>
    <cfRule type="cellIs" dxfId="1687" priority="424" operator="between">
      <formula>2</formula>
      <formula>3</formula>
    </cfRule>
    <cfRule type="cellIs" dxfId="1686" priority="425" operator="between">
      <formula>0</formula>
      <formula>1</formula>
    </cfRule>
  </conditionalFormatting>
  <conditionalFormatting sqref="M57:M82">
    <cfRule type="cellIs" dxfId="1685" priority="416" operator="lessThan">
      <formula>0</formula>
    </cfRule>
    <cfRule type="cellIs" dxfId="1684" priority="417" operator="greaterThan">
      <formula>9</formula>
    </cfRule>
    <cfRule type="cellIs" dxfId="1683" priority="418" operator="between">
      <formula>7</formula>
      <formula>9</formula>
    </cfRule>
    <cfRule type="cellIs" dxfId="1682" priority="419" operator="between">
      <formula>4</formula>
      <formula>6</formula>
    </cfRule>
    <cfRule type="cellIs" dxfId="1681" priority="420" operator="between">
      <formula>2</formula>
      <formula>3</formula>
    </cfRule>
    <cfRule type="cellIs" dxfId="1680" priority="421" operator="between">
      <formula>0</formula>
      <formula>1</formula>
    </cfRule>
  </conditionalFormatting>
  <conditionalFormatting sqref="N57:N82">
    <cfRule type="cellIs" dxfId="1679" priority="410" operator="lessThan">
      <formula>0</formula>
    </cfRule>
    <cfRule type="cellIs" dxfId="1678" priority="411" operator="greaterThan">
      <formula>9</formula>
    </cfRule>
    <cfRule type="cellIs" dxfId="1677" priority="412" operator="between">
      <formula>7</formula>
      <formula>9</formula>
    </cfRule>
    <cfRule type="cellIs" dxfId="1676" priority="413" operator="between">
      <formula>4</formula>
      <formula>6</formula>
    </cfRule>
    <cfRule type="cellIs" dxfId="1675" priority="414" operator="between">
      <formula>2</formula>
      <formula>3</formula>
    </cfRule>
    <cfRule type="cellIs" dxfId="1674" priority="415" operator="between">
      <formula>0</formula>
      <formula>1</formula>
    </cfRule>
  </conditionalFormatting>
  <conditionalFormatting sqref="O57:O82">
    <cfRule type="cellIs" dxfId="1673" priority="404" operator="lessThan">
      <formula>0</formula>
    </cfRule>
    <cfRule type="cellIs" dxfId="1672" priority="405" operator="greaterThan">
      <formula>4</formula>
    </cfRule>
    <cfRule type="cellIs" dxfId="1671" priority="406" operator="equal">
      <formula>4</formula>
    </cfRule>
    <cfRule type="cellIs" dxfId="1670" priority="407" operator="equal">
      <formula>3</formula>
    </cfRule>
    <cfRule type="cellIs" dxfId="1669" priority="408" operator="equal">
      <formula>2</formula>
    </cfRule>
    <cfRule type="cellIs" dxfId="1668" priority="409" operator="between">
      <formula>0</formula>
      <formula>1</formula>
    </cfRule>
  </conditionalFormatting>
  <conditionalFormatting sqref="P57:P82">
    <cfRule type="cellIs" dxfId="1667" priority="399" operator="lessThan">
      <formula>0</formula>
    </cfRule>
    <cfRule type="cellIs" dxfId="1666" priority="400" operator="greaterThan">
      <formula>3</formula>
    </cfRule>
    <cfRule type="cellIs" dxfId="1665" priority="401" operator="between">
      <formula>2</formula>
      <formula>3</formula>
    </cfRule>
    <cfRule type="cellIs" dxfId="1664" priority="402" operator="equal">
      <formula>1</formula>
    </cfRule>
    <cfRule type="cellIs" dxfId="1663" priority="403" operator="equal">
      <formula>0</formula>
    </cfRule>
  </conditionalFormatting>
  <conditionalFormatting sqref="R57:R82">
    <cfRule type="cellIs" dxfId="1662" priority="393" operator="lessThan">
      <formula>0</formula>
    </cfRule>
    <cfRule type="cellIs" dxfId="1661" priority="394" operator="greaterThan">
      <formula>6</formula>
    </cfRule>
    <cfRule type="cellIs" dxfId="1660" priority="395" operator="between">
      <formula>5</formula>
      <formula>6</formula>
    </cfRule>
    <cfRule type="cellIs" dxfId="1659" priority="396" operator="between">
      <formula>3</formula>
      <formula>4</formula>
    </cfRule>
    <cfRule type="cellIs" dxfId="1658" priority="397" operator="equal">
      <formula>2</formula>
    </cfRule>
    <cfRule type="cellIs" dxfId="1657" priority="398" operator="between">
      <formula>0</formula>
      <formula>1</formula>
    </cfRule>
  </conditionalFormatting>
  <conditionalFormatting sqref="S57:S82">
    <cfRule type="cellIs" dxfId="1656" priority="387" operator="lessThan">
      <formula>0</formula>
    </cfRule>
    <cfRule type="cellIs" dxfId="1655" priority="388" operator="greaterThan">
      <formula>6</formula>
    </cfRule>
    <cfRule type="cellIs" dxfId="1654" priority="389" operator="between">
      <formula>5</formula>
      <formula>6</formula>
    </cfRule>
    <cfRule type="cellIs" dxfId="1653" priority="390" operator="between">
      <formula>3</formula>
      <formula>4</formula>
    </cfRule>
    <cfRule type="cellIs" dxfId="1652" priority="391" operator="equal">
      <formula>2</formula>
    </cfRule>
    <cfRule type="cellIs" dxfId="1651" priority="392" operator="between">
      <formula>0</formula>
      <formula>1</formula>
    </cfRule>
  </conditionalFormatting>
  <conditionalFormatting sqref="T57:T82">
    <cfRule type="cellIs" dxfId="1650" priority="381" operator="lessThan">
      <formula>0</formula>
    </cfRule>
    <cfRule type="cellIs" dxfId="1649" priority="382" operator="greaterThan">
      <formula>6</formula>
    </cfRule>
    <cfRule type="cellIs" dxfId="1648" priority="383" operator="between">
      <formula>5</formula>
      <formula>6</formula>
    </cfRule>
    <cfRule type="cellIs" dxfId="1647" priority="384" operator="between">
      <formula>3</formula>
      <formula>4</formula>
    </cfRule>
    <cfRule type="cellIs" dxfId="1646" priority="385" operator="equal">
      <formula>2</formula>
    </cfRule>
    <cfRule type="cellIs" dxfId="1645" priority="386" operator="between">
      <formula>0</formula>
      <formula>1</formula>
    </cfRule>
  </conditionalFormatting>
  <conditionalFormatting sqref="U57:U82">
    <cfRule type="cellIs" dxfId="1644" priority="375" operator="lessThan">
      <formula>0</formula>
    </cfRule>
    <cfRule type="cellIs" dxfId="1643" priority="376" operator="greaterThan">
      <formula>6</formula>
    </cfRule>
    <cfRule type="cellIs" dxfId="1642" priority="377" operator="between">
      <formula>5</formula>
      <formula>6</formula>
    </cfRule>
    <cfRule type="cellIs" dxfId="1641" priority="378" operator="between">
      <formula>3</formula>
      <formula>4</formula>
    </cfRule>
    <cfRule type="cellIs" dxfId="1640" priority="379" operator="equal">
      <formula>2</formula>
    </cfRule>
    <cfRule type="cellIs" dxfId="1639" priority="380" operator="between">
      <formula>0</formula>
      <formula>1</formula>
    </cfRule>
  </conditionalFormatting>
  <conditionalFormatting sqref="E31:E56">
    <cfRule type="cellIs" dxfId="1638" priority="351" operator="lessThan">
      <formula>0</formula>
    </cfRule>
    <cfRule type="cellIs" dxfId="1637" priority="352" operator="greaterThan">
      <formula>7</formula>
    </cfRule>
    <cfRule type="cellIs" dxfId="1636" priority="353" operator="between">
      <formula>6</formula>
      <formula>7</formula>
    </cfRule>
    <cfRule type="cellIs" dxfId="1635" priority="354" operator="between">
      <formula>3</formula>
      <formula>5</formula>
    </cfRule>
    <cfRule type="cellIs" dxfId="1634" priority="355" operator="equal">
      <formula>2</formula>
    </cfRule>
    <cfRule type="cellIs" dxfId="1633" priority="356" operator="between">
      <formula>0</formula>
      <formula>1</formula>
    </cfRule>
  </conditionalFormatting>
  <conditionalFormatting sqref="F31:F56">
    <cfRule type="cellIs" dxfId="1632" priority="345" operator="lessThan">
      <formula>0</formula>
    </cfRule>
    <cfRule type="cellIs" dxfId="1631" priority="346" operator="greaterThan">
      <formula>8</formula>
    </cfRule>
    <cfRule type="cellIs" dxfId="1630" priority="347" operator="between">
      <formula>7</formula>
      <formula>8</formula>
    </cfRule>
    <cfRule type="cellIs" dxfId="1629" priority="348" operator="between">
      <formula>5</formula>
      <formula>6</formula>
    </cfRule>
    <cfRule type="cellIs" dxfId="1628" priority="349" operator="between">
      <formula>2</formula>
      <formula>4</formula>
    </cfRule>
    <cfRule type="cellIs" dxfId="1627" priority="350" operator="between">
      <formula>0</formula>
      <formula>1</formula>
    </cfRule>
  </conditionalFormatting>
  <conditionalFormatting sqref="G31:G56">
    <cfRule type="cellIs" dxfId="1626" priority="339" operator="lessThan">
      <formula>0</formula>
    </cfRule>
    <cfRule type="cellIs" dxfId="1625" priority="340" operator="greaterThan">
      <formula>30</formula>
    </cfRule>
    <cfRule type="cellIs" dxfId="1624" priority="341" operator="between">
      <formula>21</formula>
      <formula>30</formula>
    </cfRule>
    <cfRule type="cellIs" dxfId="1623" priority="342" operator="between">
      <formula>11</formula>
      <formula>20</formula>
    </cfRule>
    <cfRule type="cellIs" dxfId="1622" priority="343" operator="between">
      <formula>3</formula>
      <formula>10</formula>
    </cfRule>
    <cfRule type="cellIs" dxfId="1621" priority="344" operator="between">
      <formula>0</formula>
      <formula>2</formula>
    </cfRule>
  </conditionalFormatting>
  <conditionalFormatting sqref="I31:I56">
    <cfRule type="cellIs" dxfId="1620" priority="327" operator="lessThan">
      <formula>0</formula>
    </cfRule>
    <cfRule type="cellIs" dxfId="1619" priority="328" operator="greaterThan">
      <formula>5</formula>
    </cfRule>
    <cfRule type="cellIs" dxfId="1618" priority="329" operator="between">
      <formula>4</formula>
      <formula>5</formula>
    </cfRule>
    <cfRule type="cellIs" dxfId="1617" priority="330" operator="between">
      <formula>2</formula>
      <formula>3</formula>
    </cfRule>
    <cfRule type="cellIs" dxfId="1616" priority="331" operator="equal">
      <formula>1</formula>
    </cfRule>
    <cfRule type="cellIs" dxfId="1615" priority="332" operator="equal">
      <formula>0</formula>
    </cfRule>
  </conditionalFormatting>
  <conditionalFormatting sqref="J31:J56">
    <cfRule type="cellIs" dxfId="1614" priority="321" operator="lessThan">
      <formula>0</formula>
    </cfRule>
    <cfRule type="cellIs" dxfId="1613" priority="322" operator="greaterThan">
      <formula>11</formula>
    </cfRule>
    <cfRule type="cellIs" dxfId="1612" priority="323" operator="between">
      <formula>9</formula>
      <formula>11</formula>
    </cfRule>
    <cfRule type="cellIs" dxfId="1611" priority="324" operator="between">
      <formula>6</formula>
      <formula>8</formula>
    </cfRule>
    <cfRule type="cellIs" dxfId="1610" priority="325" operator="between">
      <formula>3</formula>
      <formula>5</formula>
    </cfRule>
    <cfRule type="cellIs" dxfId="1609" priority="326" operator="between">
      <formula>0</formula>
      <formula>2</formula>
    </cfRule>
  </conditionalFormatting>
  <conditionalFormatting sqref="L31:L56">
    <cfRule type="cellIs" dxfId="1608" priority="317" operator="lessThan">
      <formula>0</formula>
    </cfRule>
    <cfRule type="cellIs" dxfId="1607" priority="318" operator="greaterThan">
      <formula>3</formula>
    </cfRule>
    <cfRule type="cellIs" dxfId="1606" priority="319" operator="between">
      <formula>2</formula>
      <formula>3</formula>
    </cfRule>
    <cfRule type="cellIs" dxfId="1605" priority="320" operator="between">
      <formula>0</formula>
      <formula>1</formula>
    </cfRule>
  </conditionalFormatting>
  <conditionalFormatting sqref="M31:M56">
    <cfRule type="cellIs" dxfId="1604" priority="311" operator="lessThan">
      <formula>0</formula>
    </cfRule>
    <cfRule type="cellIs" dxfId="1603" priority="312" operator="greaterThan">
      <formula>9</formula>
    </cfRule>
    <cfRule type="cellIs" dxfId="1602" priority="313" operator="between">
      <formula>7</formula>
      <formula>9</formula>
    </cfRule>
    <cfRule type="cellIs" dxfId="1601" priority="314" operator="between">
      <formula>4</formula>
      <formula>6</formula>
    </cfRule>
    <cfRule type="cellIs" dxfId="1600" priority="315" operator="between">
      <formula>2</formula>
      <formula>3</formula>
    </cfRule>
    <cfRule type="cellIs" dxfId="1599" priority="316" operator="between">
      <formula>0</formula>
      <formula>1</formula>
    </cfRule>
  </conditionalFormatting>
  <conditionalFormatting sqref="N31:N56">
    <cfRule type="cellIs" dxfId="1598" priority="305" operator="lessThan">
      <formula>0</formula>
    </cfRule>
    <cfRule type="cellIs" dxfId="1597" priority="306" operator="greaterThan">
      <formula>9</formula>
    </cfRule>
    <cfRule type="cellIs" dxfId="1596" priority="307" operator="between">
      <formula>7</formula>
      <formula>9</formula>
    </cfRule>
    <cfRule type="cellIs" dxfId="1595" priority="308" operator="between">
      <formula>4</formula>
      <formula>6</formula>
    </cfRule>
    <cfRule type="cellIs" dxfId="1594" priority="309" operator="between">
      <formula>2</formula>
      <formula>3</formula>
    </cfRule>
    <cfRule type="cellIs" dxfId="1593" priority="310" operator="between">
      <formula>0</formula>
      <formula>1</formula>
    </cfRule>
  </conditionalFormatting>
  <conditionalFormatting sqref="O31:O56">
    <cfRule type="cellIs" dxfId="1592" priority="299" operator="lessThan">
      <formula>0</formula>
    </cfRule>
    <cfRule type="cellIs" dxfId="1591" priority="300" operator="greaterThan">
      <formula>4</formula>
    </cfRule>
    <cfRule type="cellIs" dxfId="1590" priority="301" operator="equal">
      <formula>4</formula>
    </cfRule>
    <cfRule type="cellIs" dxfId="1589" priority="302" operator="equal">
      <formula>3</formula>
    </cfRule>
    <cfRule type="cellIs" dxfId="1588" priority="303" operator="equal">
      <formula>2</formula>
    </cfRule>
    <cfRule type="cellIs" dxfId="1587" priority="304" operator="between">
      <formula>0</formula>
      <formula>1</formula>
    </cfRule>
  </conditionalFormatting>
  <conditionalFormatting sqref="P31:P56">
    <cfRule type="cellIs" dxfId="1586" priority="294" operator="lessThan">
      <formula>0</formula>
    </cfRule>
    <cfRule type="cellIs" dxfId="1585" priority="295" operator="greaterThan">
      <formula>3</formula>
    </cfRule>
    <cfRule type="cellIs" dxfId="1584" priority="296" operator="between">
      <formula>2</formula>
      <formula>3</formula>
    </cfRule>
    <cfRule type="cellIs" dxfId="1583" priority="297" operator="equal">
      <formula>1</formula>
    </cfRule>
    <cfRule type="cellIs" dxfId="1582" priority="298" operator="equal">
      <formula>0</formula>
    </cfRule>
  </conditionalFormatting>
  <conditionalFormatting sqref="R31:R56">
    <cfRule type="cellIs" dxfId="1581" priority="288" operator="lessThan">
      <formula>0</formula>
    </cfRule>
    <cfRule type="cellIs" dxfId="1580" priority="289" operator="greaterThan">
      <formula>6</formula>
    </cfRule>
    <cfRule type="cellIs" dxfId="1579" priority="290" operator="between">
      <formula>5</formula>
      <formula>6</formula>
    </cfRule>
    <cfRule type="cellIs" dxfId="1578" priority="291" operator="between">
      <formula>3</formula>
      <formula>4</formula>
    </cfRule>
    <cfRule type="cellIs" dxfId="1577" priority="292" operator="equal">
      <formula>2</formula>
    </cfRule>
    <cfRule type="cellIs" dxfId="1576" priority="293" operator="between">
      <formula>0</formula>
      <formula>1</formula>
    </cfRule>
  </conditionalFormatting>
  <conditionalFormatting sqref="S31:S56">
    <cfRule type="cellIs" dxfId="1575" priority="282" operator="lessThan">
      <formula>0</formula>
    </cfRule>
    <cfRule type="cellIs" dxfId="1574" priority="283" operator="greaterThan">
      <formula>6</formula>
    </cfRule>
    <cfRule type="cellIs" dxfId="1573" priority="284" operator="between">
      <formula>5</formula>
      <formula>6</formula>
    </cfRule>
    <cfRule type="cellIs" dxfId="1572" priority="285" operator="between">
      <formula>3</formula>
      <formula>4</formula>
    </cfRule>
    <cfRule type="cellIs" dxfId="1571" priority="286" operator="equal">
      <formula>2</formula>
    </cfRule>
    <cfRule type="cellIs" dxfId="1570" priority="287" operator="between">
      <formula>0</formula>
      <formula>1</formula>
    </cfRule>
  </conditionalFormatting>
  <conditionalFormatting sqref="T31:T56">
    <cfRule type="cellIs" dxfId="1569" priority="276" operator="lessThan">
      <formula>0</formula>
    </cfRule>
    <cfRule type="cellIs" dxfId="1568" priority="277" operator="greaterThan">
      <formula>6</formula>
    </cfRule>
    <cfRule type="cellIs" dxfId="1567" priority="278" operator="between">
      <formula>5</formula>
      <formula>6</formula>
    </cfRule>
    <cfRule type="cellIs" dxfId="1566" priority="279" operator="between">
      <formula>3</formula>
      <formula>4</formula>
    </cfRule>
    <cfRule type="cellIs" dxfId="1565" priority="280" operator="equal">
      <formula>2</formula>
    </cfRule>
    <cfRule type="cellIs" dxfId="1564" priority="281" operator="between">
      <formula>0</formula>
      <formula>1</formula>
    </cfRule>
  </conditionalFormatting>
  <conditionalFormatting sqref="U31:U56">
    <cfRule type="cellIs" dxfId="1563" priority="270" operator="lessThan">
      <formula>0</formula>
    </cfRule>
    <cfRule type="cellIs" dxfId="1562" priority="271" operator="greaterThan">
      <formula>6</formula>
    </cfRule>
    <cfRule type="cellIs" dxfId="1561" priority="272" operator="between">
      <formula>5</formula>
      <formula>6</formula>
    </cfRule>
    <cfRule type="cellIs" dxfId="1560" priority="273" operator="between">
      <formula>3</formula>
      <formula>4</formula>
    </cfRule>
    <cfRule type="cellIs" dxfId="1559" priority="274" operator="equal">
      <formula>2</formula>
    </cfRule>
    <cfRule type="cellIs" dxfId="1558" priority="275" operator="between">
      <formula>0</formula>
      <formula>1</formula>
    </cfRule>
  </conditionalFormatting>
  <conditionalFormatting sqref="E5:E30">
    <cfRule type="cellIs" dxfId="1557" priority="246" operator="lessThan">
      <formula>0</formula>
    </cfRule>
    <cfRule type="cellIs" dxfId="1556" priority="247" operator="greaterThan">
      <formula>7</formula>
    </cfRule>
    <cfRule type="cellIs" dxfId="1555" priority="248" operator="between">
      <formula>6</formula>
      <formula>7</formula>
    </cfRule>
    <cfRule type="cellIs" dxfId="1554" priority="249" operator="between">
      <formula>3</formula>
      <formula>5</formula>
    </cfRule>
    <cfRule type="cellIs" dxfId="1553" priority="250" operator="equal">
      <formula>2</formula>
    </cfRule>
    <cfRule type="cellIs" dxfId="1552" priority="251" operator="between">
      <formula>0</formula>
      <formula>1</formula>
    </cfRule>
  </conditionalFormatting>
  <conditionalFormatting sqref="F5:F30">
    <cfRule type="cellIs" dxfId="1551" priority="240" operator="lessThan">
      <formula>0</formula>
    </cfRule>
    <cfRule type="cellIs" dxfId="1550" priority="241" operator="greaterThan">
      <formula>8</formula>
    </cfRule>
    <cfRule type="cellIs" dxfId="1549" priority="242" operator="between">
      <formula>7</formula>
      <formula>8</formula>
    </cfRule>
    <cfRule type="cellIs" dxfId="1548" priority="243" operator="between">
      <formula>5</formula>
      <formula>6</formula>
    </cfRule>
    <cfRule type="cellIs" dxfId="1547" priority="244" operator="between">
      <formula>2</formula>
      <formula>4</formula>
    </cfRule>
    <cfRule type="cellIs" dxfId="1546" priority="245" operator="between">
      <formula>0</formula>
      <formula>1</formula>
    </cfRule>
  </conditionalFormatting>
  <conditionalFormatting sqref="G5:G30">
    <cfRule type="cellIs" dxfId="1545" priority="234" operator="lessThan">
      <formula>0</formula>
    </cfRule>
    <cfRule type="cellIs" dxfId="1544" priority="235" operator="greaterThan">
      <formula>30</formula>
    </cfRule>
    <cfRule type="cellIs" dxfId="1543" priority="236" operator="between">
      <formula>21</formula>
      <formula>30</formula>
    </cfRule>
    <cfRule type="cellIs" dxfId="1542" priority="237" operator="between">
      <formula>11</formula>
      <formula>20</formula>
    </cfRule>
    <cfRule type="cellIs" dxfId="1541" priority="238" operator="between">
      <formula>3</formula>
      <formula>10</formula>
    </cfRule>
    <cfRule type="cellIs" dxfId="1540" priority="239" operator="between">
      <formula>0</formula>
      <formula>2</formula>
    </cfRule>
  </conditionalFormatting>
  <conditionalFormatting sqref="I5:I30">
    <cfRule type="cellIs" dxfId="1539" priority="222" operator="lessThan">
      <formula>0</formula>
    </cfRule>
    <cfRule type="cellIs" dxfId="1538" priority="223" operator="greaterThan">
      <formula>5</formula>
    </cfRule>
    <cfRule type="cellIs" dxfId="1537" priority="224" operator="between">
      <formula>4</formula>
      <formula>5</formula>
    </cfRule>
    <cfRule type="cellIs" dxfId="1536" priority="225" operator="between">
      <formula>2</formula>
      <formula>3</formula>
    </cfRule>
    <cfRule type="cellIs" dxfId="1535" priority="226" operator="equal">
      <formula>1</formula>
    </cfRule>
    <cfRule type="cellIs" dxfId="1534" priority="227" operator="equal">
      <formula>0</formula>
    </cfRule>
  </conditionalFormatting>
  <conditionalFormatting sqref="J5:J30">
    <cfRule type="cellIs" dxfId="1533" priority="216" operator="lessThan">
      <formula>0</formula>
    </cfRule>
    <cfRule type="cellIs" dxfId="1532" priority="217" operator="greaterThan">
      <formula>11</formula>
    </cfRule>
    <cfRule type="cellIs" dxfId="1531" priority="218" operator="between">
      <formula>9</formula>
      <formula>11</formula>
    </cfRule>
    <cfRule type="cellIs" dxfId="1530" priority="219" operator="between">
      <formula>6</formula>
      <formula>8</formula>
    </cfRule>
    <cfRule type="cellIs" dxfId="1529" priority="220" operator="between">
      <formula>3</formula>
      <formula>5</formula>
    </cfRule>
    <cfRule type="cellIs" dxfId="1528" priority="221" operator="between">
      <formula>0</formula>
      <formula>2</formula>
    </cfRule>
  </conditionalFormatting>
  <conditionalFormatting sqref="L5:L30">
    <cfRule type="cellIs" dxfId="1527" priority="212" operator="lessThan">
      <formula>0</formula>
    </cfRule>
    <cfRule type="cellIs" dxfId="1526" priority="213" operator="greaterThan">
      <formula>3</formula>
    </cfRule>
    <cfRule type="cellIs" dxfId="1525" priority="214" operator="between">
      <formula>2</formula>
      <formula>3</formula>
    </cfRule>
    <cfRule type="cellIs" dxfId="1524" priority="215" operator="between">
      <formula>0</formula>
      <formula>1</formula>
    </cfRule>
  </conditionalFormatting>
  <conditionalFormatting sqref="M5:M30">
    <cfRule type="cellIs" dxfId="1523" priority="206" operator="lessThan">
      <formula>0</formula>
    </cfRule>
    <cfRule type="cellIs" dxfId="1522" priority="207" operator="greaterThan">
      <formula>9</formula>
    </cfRule>
    <cfRule type="cellIs" dxfId="1521" priority="208" operator="between">
      <formula>7</formula>
      <formula>9</formula>
    </cfRule>
    <cfRule type="cellIs" dxfId="1520" priority="209" operator="between">
      <formula>4</formula>
      <formula>6</formula>
    </cfRule>
    <cfRule type="cellIs" dxfId="1519" priority="210" operator="between">
      <formula>2</formula>
      <formula>3</formula>
    </cfRule>
    <cfRule type="cellIs" dxfId="1518" priority="211" operator="between">
      <formula>0</formula>
      <formula>1</formula>
    </cfRule>
  </conditionalFormatting>
  <conditionalFormatting sqref="N5:N30">
    <cfRule type="cellIs" dxfId="1517" priority="200" operator="lessThan">
      <formula>0</formula>
    </cfRule>
    <cfRule type="cellIs" dxfId="1516" priority="201" operator="greaterThan">
      <formula>9</formula>
    </cfRule>
    <cfRule type="cellIs" dxfId="1515" priority="202" operator="between">
      <formula>7</formula>
      <formula>9</formula>
    </cfRule>
    <cfRule type="cellIs" dxfId="1514" priority="203" operator="between">
      <formula>4</formula>
      <formula>6</formula>
    </cfRule>
    <cfRule type="cellIs" dxfId="1513" priority="204" operator="between">
      <formula>2</formula>
      <formula>3</formula>
    </cfRule>
    <cfRule type="cellIs" dxfId="1512" priority="205" operator="between">
      <formula>0</formula>
      <formula>1</formula>
    </cfRule>
  </conditionalFormatting>
  <conditionalFormatting sqref="O5:O30">
    <cfRule type="cellIs" dxfId="1511" priority="194" operator="lessThan">
      <formula>0</formula>
    </cfRule>
    <cfRule type="cellIs" dxfId="1510" priority="195" operator="greaterThan">
      <formula>4</formula>
    </cfRule>
    <cfRule type="cellIs" dxfId="1509" priority="196" operator="equal">
      <formula>4</formula>
    </cfRule>
    <cfRule type="cellIs" dxfId="1508" priority="197" operator="equal">
      <formula>3</formula>
    </cfRule>
    <cfRule type="cellIs" dxfId="1507" priority="198" operator="equal">
      <formula>2</formula>
    </cfRule>
    <cfRule type="cellIs" dxfId="1506" priority="199" operator="between">
      <formula>0</formula>
      <formula>1</formula>
    </cfRule>
  </conditionalFormatting>
  <conditionalFormatting sqref="P5:P30">
    <cfRule type="cellIs" dxfId="1505" priority="189" operator="lessThan">
      <formula>0</formula>
    </cfRule>
    <cfRule type="cellIs" dxfId="1504" priority="190" operator="greaterThan">
      <formula>3</formula>
    </cfRule>
    <cfRule type="cellIs" dxfId="1503" priority="191" operator="between">
      <formula>2</formula>
      <formula>3</formula>
    </cfRule>
    <cfRule type="cellIs" dxfId="1502" priority="192" operator="equal">
      <formula>1</formula>
    </cfRule>
    <cfRule type="cellIs" dxfId="1501" priority="193" operator="equal">
      <formula>0</formula>
    </cfRule>
  </conditionalFormatting>
  <conditionalFormatting sqref="R5:R30">
    <cfRule type="cellIs" dxfId="1500" priority="183" operator="lessThan">
      <formula>0</formula>
    </cfRule>
    <cfRule type="cellIs" dxfId="1499" priority="184" operator="greaterThan">
      <formula>6</formula>
    </cfRule>
    <cfRule type="cellIs" dxfId="1498" priority="185" operator="between">
      <formula>5</formula>
      <formula>6</formula>
    </cfRule>
    <cfRule type="cellIs" dxfId="1497" priority="186" operator="between">
      <formula>3</formula>
      <formula>4</formula>
    </cfRule>
    <cfRule type="cellIs" dxfId="1496" priority="187" operator="equal">
      <formula>2</formula>
    </cfRule>
    <cfRule type="cellIs" dxfId="1495" priority="188" operator="between">
      <formula>0</formula>
      <formula>1</formula>
    </cfRule>
  </conditionalFormatting>
  <conditionalFormatting sqref="S5:S30">
    <cfRule type="cellIs" dxfId="1494" priority="177" operator="lessThan">
      <formula>0</formula>
    </cfRule>
    <cfRule type="cellIs" dxfId="1493" priority="178" operator="greaterThan">
      <formula>6</formula>
    </cfRule>
    <cfRule type="cellIs" dxfId="1492" priority="179" operator="between">
      <formula>5</formula>
      <formula>6</formula>
    </cfRule>
    <cfRule type="cellIs" dxfId="1491" priority="180" operator="between">
      <formula>3</formula>
      <formula>4</formula>
    </cfRule>
    <cfRule type="cellIs" dxfId="1490" priority="181" operator="equal">
      <formula>2</formula>
    </cfRule>
    <cfRule type="cellIs" dxfId="1489" priority="182" operator="between">
      <formula>0</formula>
      <formula>1</formula>
    </cfRule>
  </conditionalFormatting>
  <conditionalFormatting sqref="T5:T30">
    <cfRule type="cellIs" dxfId="1488" priority="171" operator="lessThan">
      <formula>0</formula>
    </cfRule>
    <cfRule type="cellIs" dxfId="1487" priority="172" operator="greaterThan">
      <formula>6</formula>
    </cfRule>
    <cfRule type="cellIs" dxfId="1486" priority="173" operator="between">
      <formula>5</formula>
      <formula>6</formula>
    </cfRule>
    <cfRule type="cellIs" dxfId="1485" priority="174" operator="between">
      <formula>3</formula>
      <formula>4</formula>
    </cfRule>
    <cfRule type="cellIs" dxfId="1484" priority="175" operator="equal">
      <formula>2</formula>
    </cfRule>
    <cfRule type="cellIs" dxfId="1483" priority="176" operator="between">
      <formula>0</formula>
      <formula>1</formula>
    </cfRule>
  </conditionalFormatting>
  <conditionalFormatting sqref="U5:U30">
    <cfRule type="cellIs" dxfId="1482" priority="165" operator="lessThan">
      <formula>0</formula>
    </cfRule>
    <cfRule type="cellIs" dxfId="1481" priority="166" operator="greaterThan">
      <formula>6</formula>
    </cfRule>
    <cfRule type="cellIs" dxfId="1480" priority="167" operator="between">
      <formula>5</formula>
      <formula>6</formula>
    </cfRule>
    <cfRule type="cellIs" dxfId="1479" priority="168" operator="between">
      <formula>3</formula>
      <formula>4</formula>
    </cfRule>
    <cfRule type="cellIs" dxfId="1478" priority="169" operator="equal">
      <formula>2</formula>
    </cfRule>
    <cfRule type="cellIs" dxfId="1477" priority="170" operator="between">
      <formula>0</formula>
      <formula>1</formula>
    </cfRule>
  </conditionalFormatting>
  <conditionalFormatting sqref="Q9 Q11 Q13 Q15 Q17 Q19 Q21 Q23 Q25 Q27 Q29 Q31 Q33 Q35 Q37 Q39 Q41 Q43 Q45 Q47 Q49 Q51 Q53 Q55 Q57 Q59 Q61 Q63 Q65 Q67 Q69 Q71 Q73 Q75 Q77 Q79 Q81 Q83 Q85 Q87 Q89 Q91 Q93 Q95 Q97 Q99 Q101 Q103 Q105 Q107 Q109 Q111 Q113 Q115 Q117 Q119 Q121 Q123 Q5:Q7">
    <cfRule type="cellIs" dxfId="1476" priority="159" operator="lessThan">
      <formula>0</formula>
    </cfRule>
    <cfRule type="cellIs" dxfId="1475" priority="160" operator="greaterThan">
      <formula>28</formula>
    </cfRule>
    <cfRule type="cellIs" dxfId="1474" priority="161" operator="between">
      <formula>21</formula>
      <formula>28</formula>
    </cfRule>
    <cfRule type="cellIs" dxfId="1473" priority="162" operator="between">
      <formula>13</formula>
      <formula>20</formula>
    </cfRule>
    <cfRule type="cellIs" dxfId="1472" priority="163" operator="between">
      <formula>8</formula>
      <formula>12</formula>
    </cfRule>
    <cfRule type="cellIs" dxfId="1471" priority="164" operator="between">
      <formula>0</formula>
      <formula>7</formula>
    </cfRule>
  </conditionalFormatting>
  <conditionalFormatting sqref="W5 W7 W9 W11 W13 W15 W17 W19 W21 W23 W25 W27 W29 W31 W33 W35 W37 W39 W41 W43 W45 W47 W49 W51 W53 W55 W57 W59 W61 W63 W65 W67 W69 W71 W73 W75 W77 W79 W81 W83 W85 W87 W89 W91 W93 W95 W97 W99 W101 W103 W105 W107 W109 W111 W113 W115 W117 W119 W121 W123">
    <cfRule type="cellIs" dxfId="1470" priority="153" operator="lessThan">
      <formula>0</formula>
    </cfRule>
    <cfRule type="cellIs" dxfId="1469" priority="154" operator="greaterThan">
      <formula>52</formula>
    </cfRule>
    <cfRule type="cellIs" dxfId="1468" priority="155" operator="between">
      <formula>38</formula>
      <formula>52</formula>
    </cfRule>
    <cfRule type="cellIs" dxfId="1467" priority="156" operator="between">
      <formula>22</formula>
      <formula>37</formula>
    </cfRule>
    <cfRule type="cellIs" dxfId="1466" priority="157" operator="between">
      <formula>16</formula>
      <formula>21</formula>
    </cfRule>
    <cfRule type="cellIs" dxfId="1465" priority="158" operator="between">
      <formula>0</formula>
      <formula>15</formula>
    </cfRule>
  </conditionalFormatting>
  <conditionalFormatting sqref="V5 V7 V9 V11 V13 V15 V17 V19 V21 V23 V25 V27 V29 V31 V33 V35 V37 V39 V41 V43 V45 V47 V49 V51 V53 V55 V57 V59 V61 V63 V65 V67 V69 V71 V73 V75 V77 V79 V81 V83 V85 V87 V89 V91 V93 V95 V97 V99 V101 V103 V105 V107 V109 V111 V113 V115 V117 V119 V121 V123">
    <cfRule type="cellIs" dxfId="1464" priority="147" operator="lessThan">
      <formula>0</formula>
    </cfRule>
    <cfRule type="cellIs" dxfId="1463" priority="148" operator="greaterThan">
      <formula>24</formula>
    </cfRule>
    <cfRule type="cellIs" dxfId="1462" priority="149" operator="between">
      <formula>18</formula>
      <formula>24</formula>
    </cfRule>
    <cfRule type="cellIs" dxfId="1461" priority="150" operator="between">
      <formula>10</formula>
      <formula>17</formula>
    </cfRule>
    <cfRule type="cellIs" dxfId="1460" priority="151" operator="between">
      <formula>8</formula>
      <formula>9</formula>
    </cfRule>
    <cfRule type="cellIs" dxfId="1459" priority="152" operator="between">
      <formula>0</formula>
      <formula>7</formula>
    </cfRule>
  </conditionalFormatting>
  <conditionalFormatting sqref="E89:E106">
    <cfRule type="cellIs" dxfId="1458" priority="141" operator="lessThan">
      <formula>0</formula>
    </cfRule>
    <cfRule type="cellIs" dxfId="1457" priority="142" operator="greaterThan">
      <formula>7</formula>
    </cfRule>
    <cfRule type="cellIs" dxfId="1456" priority="143" operator="between">
      <formula>6</formula>
      <formula>7</formula>
    </cfRule>
    <cfRule type="cellIs" dxfId="1455" priority="144" operator="between">
      <formula>3</formula>
      <formula>5</formula>
    </cfRule>
    <cfRule type="cellIs" dxfId="1454" priority="145" operator="equal">
      <formula>2</formula>
    </cfRule>
    <cfRule type="cellIs" dxfId="1453" priority="146" operator="between">
      <formula>0</formula>
      <formula>1</formula>
    </cfRule>
  </conditionalFormatting>
  <conditionalFormatting sqref="F89:F106">
    <cfRule type="cellIs" dxfId="1452" priority="135" operator="lessThan">
      <formula>0</formula>
    </cfRule>
    <cfRule type="cellIs" dxfId="1451" priority="136" operator="greaterThan">
      <formula>8</formula>
    </cfRule>
    <cfRule type="cellIs" dxfId="1450" priority="137" operator="between">
      <formula>7</formula>
      <formula>8</formula>
    </cfRule>
    <cfRule type="cellIs" dxfId="1449" priority="138" operator="between">
      <formula>5</formula>
      <formula>6</formula>
    </cfRule>
    <cfRule type="cellIs" dxfId="1448" priority="139" operator="between">
      <formula>2</formula>
      <formula>4</formula>
    </cfRule>
    <cfRule type="cellIs" dxfId="1447" priority="140" operator="between">
      <formula>0</formula>
      <formula>1</formula>
    </cfRule>
  </conditionalFormatting>
  <conditionalFormatting sqref="G89:G106">
    <cfRule type="cellIs" dxfId="1446" priority="129" operator="lessThan">
      <formula>0</formula>
    </cfRule>
    <cfRule type="cellIs" dxfId="1445" priority="130" operator="greaterThan">
      <formula>30</formula>
    </cfRule>
    <cfRule type="cellIs" dxfId="1444" priority="131" operator="between">
      <formula>21</formula>
      <formula>30</formula>
    </cfRule>
    <cfRule type="cellIs" dxfId="1443" priority="132" operator="between">
      <formula>11</formula>
      <formula>20</formula>
    </cfRule>
    <cfRule type="cellIs" dxfId="1442" priority="133" operator="between">
      <formula>3</formula>
      <formula>10</formula>
    </cfRule>
    <cfRule type="cellIs" dxfId="1441" priority="134" operator="between">
      <formula>0</formula>
      <formula>2</formula>
    </cfRule>
  </conditionalFormatting>
  <conditionalFormatting sqref="I89:I106">
    <cfRule type="cellIs" dxfId="1440" priority="117" operator="lessThan">
      <formula>0</formula>
    </cfRule>
    <cfRule type="cellIs" dxfId="1439" priority="118" operator="greaterThan">
      <formula>5</formula>
    </cfRule>
    <cfRule type="cellIs" dxfId="1438" priority="119" operator="between">
      <formula>4</formula>
      <formula>5</formula>
    </cfRule>
    <cfRule type="cellIs" dxfId="1437" priority="120" operator="between">
      <formula>2</formula>
      <formula>3</formula>
    </cfRule>
    <cfRule type="cellIs" dxfId="1436" priority="121" operator="equal">
      <formula>1</formula>
    </cfRule>
    <cfRule type="cellIs" dxfId="1435" priority="122" operator="equal">
      <formula>0</formula>
    </cfRule>
  </conditionalFormatting>
  <conditionalFormatting sqref="J89:J106">
    <cfRule type="cellIs" dxfId="1434" priority="111" operator="lessThan">
      <formula>0</formula>
    </cfRule>
    <cfRule type="cellIs" dxfId="1433" priority="112" operator="greaterThan">
      <formula>11</formula>
    </cfRule>
    <cfRule type="cellIs" dxfId="1432" priority="113" operator="between">
      <formula>9</formula>
      <formula>11</formula>
    </cfRule>
    <cfRule type="cellIs" dxfId="1431" priority="114" operator="between">
      <formula>6</formula>
      <formula>8</formula>
    </cfRule>
    <cfRule type="cellIs" dxfId="1430" priority="115" operator="between">
      <formula>3</formula>
      <formula>5</formula>
    </cfRule>
    <cfRule type="cellIs" dxfId="1429" priority="116" operator="between">
      <formula>0</formula>
      <formula>2</formula>
    </cfRule>
  </conditionalFormatting>
  <conditionalFormatting sqref="L89:L106">
    <cfRule type="cellIs" dxfId="1428" priority="107" operator="lessThan">
      <formula>0</formula>
    </cfRule>
    <cfRule type="cellIs" dxfId="1427" priority="108" operator="greaterThan">
      <formula>3</formula>
    </cfRule>
    <cfRule type="cellIs" dxfId="1426" priority="109" operator="between">
      <formula>2</formula>
      <formula>3</formula>
    </cfRule>
    <cfRule type="cellIs" dxfId="1425" priority="110" operator="between">
      <formula>0</formula>
      <formula>1</formula>
    </cfRule>
  </conditionalFormatting>
  <conditionalFormatting sqref="M89:M106">
    <cfRule type="cellIs" dxfId="1424" priority="101" operator="lessThan">
      <formula>0</formula>
    </cfRule>
    <cfRule type="cellIs" dxfId="1423" priority="102" operator="greaterThan">
      <formula>9</formula>
    </cfRule>
    <cfRule type="cellIs" dxfId="1422" priority="103" operator="between">
      <formula>7</formula>
      <formula>9</formula>
    </cfRule>
    <cfRule type="cellIs" dxfId="1421" priority="104" operator="between">
      <formula>4</formula>
      <formula>6</formula>
    </cfRule>
    <cfRule type="cellIs" dxfId="1420" priority="105" operator="between">
      <formula>2</formula>
      <formula>3</formula>
    </cfRule>
    <cfRule type="cellIs" dxfId="1419" priority="106" operator="between">
      <formula>0</formula>
      <formula>1</formula>
    </cfRule>
  </conditionalFormatting>
  <conditionalFormatting sqref="N89:N106">
    <cfRule type="cellIs" dxfId="1418" priority="95" operator="lessThan">
      <formula>0</formula>
    </cfRule>
    <cfRule type="cellIs" dxfId="1417" priority="96" operator="greaterThan">
      <formula>9</formula>
    </cfRule>
    <cfRule type="cellIs" dxfId="1416" priority="97" operator="between">
      <formula>7</formula>
      <formula>9</formula>
    </cfRule>
    <cfRule type="cellIs" dxfId="1415" priority="98" operator="between">
      <formula>4</formula>
      <formula>6</formula>
    </cfRule>
    <cfRule type="cellIs" dxfId="1414" priority="99" operator="between">
      <formula>2</formula>
      <formula>3</formula>
    </cfRule>
    <cfRule type="cellIs" dxfId="1413" priority="100" operator="between">
      <formula>0</formula>
      <formula>1</formula>
    </cfRule>
  </conditionalFormatting>
  <conditionalFormatting sqref="O89:O106">
    <cfRule type="cellIs" dxfId="1412" priority="89" operator="lessThan">
      <formula>0</formula>
    </cfRule>
    <cfRule type="cellIs" dxfId="1411" priority="90" operator="greaterThan">
      <formula>4</formula>
    </cfRule>
    <cfRule type="cellIs" dxfId="1410" priority="91" operator="equal">
      <formula>4</formula>
    </cfRule>
    <cfRule type="cellIs" dxfId="1409" priority="92" operator="equal">
      <formula>3</formula>
    </cfRule>
    <cfRule type="cellIs" dxfId="1408" priority="93" operator="equal">
      <formula>2</formula>
    </cfRule>
    <cfRule type="cellIs" dxfId="1407" priority="94" operator="between">
      <formula>0</formula>
      <formula>1</formula>
    </cfRule>
  </conditionalFormatting>
  <conditionalFormatting sqref="P89:P106">
    <cfRule type="cellIs" dxfId="1406" priority="84" operator="lessThan">
      <formula>0</formula>
    </cfRule>
    <cfRule type="cellIs" dxfId="1405" priority="85" operator="greaterThan">
      <formula>3</formula>
    </cfRule>
    <cfRule type="cellIs" dxfId="1404" priority="86" operator="between">
      <formula>2</formula>
      <formula>3</formula>
    </cfRule>
    <cfRule type="cellIs" dxfId="1403" priority="87" operator="equal">
      <formula>1</formula>
    </cfRule>
    <cfRule type="cellIs" dxfId="1402" priority="88" operator="equal">
      <formula>0</formula>
    </cfRule>
  </conditionalFormatting>
  <conditionalFormatting sqref="R89:R106">
    <cfRule type="cellIs" dxfId="1401" priority="78" operator="lessThan">
      <formula>0</formula>
    </cfRule>
    <cfRule type="cellIs" dxfId="1400" priority="79" operator="greaterThan">
      <formula>6</formula>
    </cfRule>
    <cfRule type="cellIs" dxfId="1399" priority="80" operator="between">
      <formula>5</formula>
      <formula>6</formula>
    </cfRule>
    <cfRule type="cellIs" dxfId="1398" priority="81" operator="between">
      <formula>3</formula>
      <formula>4</formula>
    </cfRule>
    <cfRule type="cellIs" dxfId="1397" priority="82" operator="equal">
      <formula>2</formula>
    </cfRule>
    <cfRule type="cellIs" dxfId="1396" priority="83" operator="between">
      <formula>0</formula>
      <formula>1</formula>
    </cfRule>
  </conditionalFormatting>
  <conditionalFormatting sqref="S89:S106">
    <cfRule type="cellIs" dxfId="1395" priority="72" operator="lessThan">
      <formula>0</formula>
    </cfRule>
    <cfRule type="cellIs" dxfId="1394" priority="73" operator="greaterThan">
      <formula>6</formula>
    </cfRule>
    <cfRule type="cellIs" dxfId="1393" priority="74" operator="between">
      <formula>5</formula>
      <formula>6</formula>
    </cfRule>
    <cfRule type="cellIs" dxfId="1392" priority="75" operator="between">
      <formula>3</formula>
      <formula>4</formula>
    </cfRule>
    <cfRule type="cellIs" dxfId="1391" priority="76" operator="equal">
      <formula>2</formula>
    </cfRule>
    <cfRule type="cellIs" dxfId="1390" priority="77" operator="between">
      <formula>0</formula>
      <formula>1</formula>
    </cfRule>
  </conditionalFormatting>
  <conditionalFormatting sqref="T89:T106">
    <cfRule type="cellIs" dxfId="1389" priority="66" operator="lessThan">
      <formula>0</formula>
    </cfRule>
    <cfRule type="cellIs" dxfId="1388" priority="67" operator="greaterThan">
      <formula>6</formula>
    </cfRule>
    <cfRule type="cellIs" dxfId="1387" priority="68" operator="between">
      <formula>5</formula>
      <formula>6</formula>
    </cfRule>
    <cfRule type="cellIs" dxfId="1386" priority="69" operator="between">
      <formula>3</formula>
      <formula>4</formula>
    </cfRule>
    <cfRule type="cellIs" dxfId="1385" priority="70" operator="equal">
      <formula>2</formula>
    </cfRule>
    <cfRule type="cellIs" dxfId="1384" priority="71" operator="between">
      <formula>0</formula>
      <formula>1</formula>
    </cfRule>
  </conditionalFormatting>
  <conditionalFormatting sqref="U89:U106">
    <cfRule type="cellIs" dxfId="1383" priority="60" operator="lessThan">
      <formula>0</formula>
    </cfRule>
    <cfRule type="cellIs" dxfId="1382" priority="61" operator="greaterThan">
      <formula>6</formula>
    </cfRule>
    <cfRule type="cellIs" dxfId="1381" priority="62" operator="between">
      <formula>5</formula>
      <formula>6</formula>
    </cfRule>
    <cfRule type="cellIs" dxfId="1380" priority="63" operator="between">
      <formula>3</formula>
      <formula>4</formula>
    </cfRule>
    <cfRule type="cellIs" dxfId="1379" priority="64" operator="equal">
      <formula>2</formula>
    </cfRule>
    <cfRule type="cellIs" dxfId="1378" priority="65" operator="between">
      <formula>0</formula>
      <formula>1</formula>
    </cfRule>
  </conditionalFormatting>
  <conditionalFormatting sqref="D4:D123">
    <cfRule type="cellIs" dxfId="1377" priority="11" operator="equal">
      <formula>0</formula>
    </cfRule>
    <cfRule type="cellIs" dxfId="1376" priority="10" operator="equal">
      <formula>1</formula>
    </cfRule>
    <cfRule type="cellIs" dxfId="1375" priority="9" operator="equal">
      <formula>2</formula>
    </cfRule>
    <cfRule type="cellIs" dxfId="1374" priority="8" operator="lessThan">
      <formula>0</formula>
    </cfRule>
    <cfRule type="cellIs" dxfId="1373" priority="7" operator="greaterThan">
      <formula>2</formula>
    </cfRule>
  </conditionalFormatting>
  <conditionalFormatting sqref="H4:H123">
    <cfRule type="cellIs" dxfId="1372" priority="6" operator="between">
      <formula>0</formula>
      <formula>3</formula>
    </cfRule>
    <cfRule type="cellIs" dxfId="1371" priority="5" operator="between">
      <formula>4</formula>
      <formula>7</formula>
    </cfRule>
    <cfRule type="cellIs" dxfId="1370" priority="4" operator="between">
      <formula>8</formula>
      <formula>14</formula>
    </cfRule>
    <cfRule type="cellIs" dxfId="1369" priority="3" operator="between">
      <formula>15</formula>
      <formula>18</formula>
    </cfRule>
    <cfRule type="cellIs" dxfId="1368" priority="2" operator="lessThan">
      <formula>0</formula>
    </cfRule>
    <cfRule type="cellIs" dxfId="1367" priority="1" operator="greaterThan">
      <formula>18</formula>
    </cfRule>
  </conditionalFormatting>
  <pageMargins left="0.7" right="0.7" top="0.75" bottom="0.75" header="0.3" footer="0.3"/>
  <pageSetup paperSize="9" orientation="portrait" r:id="rId1"/>
  <ignoredErrors>
    <ignoredError sqref="B4:B5" numberStoredAsText="1"/>
    <ignoredError sqref="K4:K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5C7BA-333F-4E68-A027-75CC14ABB613}">
  <dimension ref="A1:W130"/>
  <sheetViews>
    <sheetView zoomScale="80" zoomScaleNormal="80" workbookViewId="0">
      <selection activeCell="I18" sqref="I18"/>
    </sheetView>
  </sheetViews>
  <sheetFormatPr defaultColWidth="8.88671875" defaultRowHeight="14.4"/>
  <cols>
    <col min="1" max="1" width="17.33203125" style="65" customWidth="1"/>
    <col min="2" max="2" width="8.88671875" style="29"/>
    <col min="3" max="3" width="14.88671875" style="65" customWidth="1"/>
    <col min="4" max="4" width="8.88671875" style="10"/>
    <col min="5" max="6" width="11.6640625" style="10" customWidth="1"/>
    <col min="7" max="8" width="8.88671875" style="10"/>
    <col min="9" max="9" width="11.6640625" style="10" customWidth="1"/>
    <col min="10" max="11" width="8.88671875" style="10"/>
    <col min="15" max="15" width="9.6640625" customWidth="1"/>
    <col min="22" max="22" width="12.5546875" customWidth="1"/>
    <col min="23" max="23" width="12.21875" customWidth="1"/>
  </cols>
  <sheetData>
    <row r="1" spans="1:23" ht="21.6" thickBot="1">
      <c r="A1" s="86" t="s">
        <v>19</v>
      </c>
      <c r="B1" s="86"/>
      <c r="C1" s="86"/>
    </row>
    <row r="2" spans="1:23" s="1" customFormat="1" ht="15" customHeight="1" thickTop="1">
      <c r="A2" s="77" t="s">
        <v>20</v>
      </c>
      <c r="B2" s="78" t="s">
        <v>21</v>
      </c>
      <c r="C2" s="79" t="s">
        <v>22</v>
      </c>
      <c r="D2" s="80" t="s">
        <v>23</v>
      </c>
      <c r="E2" s="81"/>
      <c r="F2" s="81"/>
      <c r="G2" s="81"/>
      <c r="H2" s="81"/>
      <c r="I2" s="81"/>
      <c r="J2" s="81"/>
      <c r="K2" s="82"/>
      <c r="L2" s="83" t="s">
        <v>24</v>
      </c>
      <c r="M2" s="84"/>
      <c r="N2" s="84"/>
      <c r="O2" s="84"/>
      <c r="P2" s="84"/>
      <c r="Q2" s="84"/>
      <c r="R2" s="84"/>
      <c r="S2" s="84"/>
      <c r="T2" s="84"/>
      <c r="U2" s="84"/>
      <c r="V2" s="84"/>
      <c r="W2" s="85"/>
    </row>
    <row r="3" spans="1:23" s="2" customFormat="1" ht="61.2" customHeight="1">
      <c r="A3" s="77"/>
      <c r="B3" s="78"/>
      <c r="C3" s="79"/>
      <c r="D3" s="3" t="s">
        <v>25</v>
      </c>
      <c r="E3" s="13" t="s">
        <v>26</v>
      </c>
      <c r="F3" s="4" t="s">
        <v>27</v>
      </c>
      <c r="G3" s="4" t="s">
        <v>28</v>
      </c>
      <c r="H3" s="4" t="s">
        <v>29</v>
      </c>
      <c r="I3" s="4" t="s">
        <v>30</v>
      </c>
      <c r="J3" s="4" t="s">
        <v>31</v>
      </c>
      <c r="K3" s="5" t="s">
        <v>32</v>
      </c>
      <c r="L3" s="3" t="s">
        <v>33</v>
      </c>
      <c r="M3" s="4" t="s">
        <v>34</v>
      </c>
      <c r="N3" s="4" t="s">
        <v>35</v>
      </c>
      <c r="O3" s="4" t="s">
        <v>36</v>
      </c>
      <c r="P3" s="4" t="s">
        <v>37</v>
      </c>
      <c r="Q3" s="6" t="s">
        <v>38</v>
      </c>
      <c r="R3" s="4" t="s">
        <v>39</v>
      </c>
      <c r="S3" s="4" t="s">
        <v>40</v>
      </c>
      <c r="T3" s="4" t="s">
        <v>41</v>
      </c>
      <c r="U3" s="4" t="s">
        <v>42</v>
      </c>
      <c r="V3" s="6" t="s">
        <v>43</v>
      </c>
      <c r="W3" s="5" t="s">
        <v>44</v>
      </c>
    </row>
    <row r="4" spans="1:23">
      <c r="A4" s="70" t="str">
        <f>IPA!A4</f>
        <v>Patience Dube</v>
      </c>
      <c r="B4" s="71" t="str">
        <f>IPA!B4</f>
        <v>011209</v>
      </c>
      <c r="C4" s="68"/>
      <c r="D4" s="16">
        <v>2</v>
      </c>
      <c r="E4" s="14">
        <v>5</v>
      </c>
      <c r="F4" s="7">
        <v>5</v>
      </c>
      <c r="G4" s="7">
        <v>9</v>
      </c>
      <c r="H4" s="7">
        <v>15</v>
      </c>
      <c r="I4" s="7">
        <v>4</v>
      </c>
      <c r="J4" s="7">
        <v>5</v>
      </c>
      <c r="K4" s="8">
        <f>SUM(D4:J4)</f>
        <v>45</v>
      </c>
      <c r="L4" s="7">
        <v>3</v>
      </c>
      <c r="M4" s="7">
        <v>8</v>
      </c>
      <c r="N4" s="7">
        <v>6</v>
      </c>
      <c r="O4" s="7">
        <v>4</v>
      </c>
      <c r="P4" s="7">
        <v>1</v>
      </c>
      <c r="Q4" s="7">
        <f>SUM(L4:P4)</f>
        <v>22</v>
      </c>
      <c r="R4" s="7">
        <v>5</v>
      </c>
      <c r="S4" s="7">
        <v>4</v>
      </c>
      <c r="T4" s="7">
        <v>3</v>
      </c>
      <c r="U4" s="7">
        <v>2</v>
      </c>
      <c r="V4" s="7">
        <f>SUM(R4:U4)</f>
        <v>14</v>
      </c>
      <c r="W4" s="8">
        <f>SUM(Q4,V4)</f>
        <v>36</v>
      </c>
    </row>
    <row r="5" spans="1:23">
      <c r="A5" s="70" t="str">
        <f>IPA!A5</f>
        <v>Clara Farai</v>
      </c>
      <c r="B5" s="71" t="str">
        <f>IPA!B5</f>
        <v>011207</v>
      </c>
      <c r="C5" s="68"/>
      <c r="D5" s="16">
        <v>3</v>
      </c>
      <c r="E5" s="14">
        <v>5</v>
      </c>
      <c r="F5" s="7">
        <v>2</v>
      </c>
      <c r="G5" s="7">
        <v>5</v>
      </c>
      <c r="H5" s="7">
        <v>5</v>
      </c>
      <c r="I5" s="7">
        <v>2</v>
      </c>
      <c r="J5" s="7">
        <v>2</v>
      </c>
      <c r="K5" s="8">
        <f t="shared" ref="K5:K68" si="0">SUM(D5:J5)</f>
        <v>24</v>
      </c>
      <c r="L5" s="7">
        <v>3</v>
      </c>
      <c r="M5" s="7">
        <v>6</v>
      </c>
      <c r="N5" s="7">
        <v>3</v>
      </c>
      <c r="O5" s="7">
        <v>3</v>
      </c>
      <c r="P5" s="7">
        <v>0</v>
      </c>
      <c r="Q5" s="7">
        <f t="shared" ref="Q5:Q30" si="1">SUM(L5:P5)</f>
        <v>15</v>
      </c>
      <c r="R5" s="7">
        <v>3</v>
      </c>
      <c r="S5" s="7">
        <v>2</v>
      </c>
      <c r="T5" s="7">
        <v>0</v>
      </c>
      <c r="U5" s="7">
        <v>0</v>
      </c>
      <c r="V5" s="7">
        <f t="shared" ref="V5:V30" si="2">SUM(R5:U5)</f>
        <v>5</v>
      </c>
      <c r="W5" s="8">
        <f t="shared" ref="W5:W30" si="3">SUM(Q5,V5)</f>
        <v>20</v>
      </c>
    </row>
    <row r="6" spans="1:23">
      <c r="A6" s="70">
        <f>IPA!A6</f>
        <v>0</v>
      </c>
      <c r="B6" s="71">
        <f>IPA!B6</f>
        <v>0</v>
      </c>
      <c r="C6" s="68"/>
      <c r="D6" s="16"/>
      <c r="E6" s="14"/>
      <c r="F6" s="7"/>
      <c r="G6" s="7"/>
      <c r="H6" s="7"/>
      <c r="I6" s="7"/>
      <c r="J6" s="7"/>
      <c r="K6" s="8">
        <f t="shared" si="0"/>
        <v>0</v>
      </c>
      <c r="L6" s="7"/>
      <c r="M6" s="7"/>
      <c r="N6" s="7"/>
      <c r="O6" s="7"/>
      <c r="P6" s="7"/>
      <c r="Q6" s="7">
        <f t="shared" si="1"/>
        <v>0</v>
      </c>
      <c r="R6" s="7"/>
      <c r="S6" s="7"/>
      <c r="T6" s="7"/>
      <c r="U6" s="7"/>
      <c r="V6" s="7">
        <f t="shared" si="2"/>
        <v>0</v>
      </c>
      <c r="W6" s="8">
        <f t="shared" si="3"/>
        <v>0</v>
      </c>
    </row>
    <row r="7" spans="1:23">
      <c r="A7" s="70">
        <f>IPA!A7</f>
        <v>0</v>
      </c>
      <c r="B7" s="71">
        <f>IPA!B7</f>
        <v>0</v>
      </c>
      <c r="C7" s="68"/>
      <c r="D7" s="16"/>
      <c r="E7" s="14"/>
      <c r="F7" s="7"/>
      <c r="G7" s="7"/>
      <c r="H7" s="7"/>
      <c r="I7" s="7"/>
      <c r="J7" s="7"/>
      <c r="K7" s="8">
        <f t="shared" si="0"/>
        <v>0</v>
      </c>
      <c r="L7" s="7"/>
      <c r="M7" s="7"/>
      <c r="N7" s="7"/>
      <c r="O7" s="7"/>
      <c r="P7" s="7"/>
      <c r="Q7" s="7">
        <f t="shared" si="1"/>
        <v>0</v>
      </c>
      <c r="R7" s="7"/>
      <c r="S7" s="7"/>
      <c r="T7" s="7"/>
      <c r="U7" s="7"/>
      <c r="V7" s="7">
        <f t="shared" ref="V7:V23" si="4">SUM(R7:U7)</f>
        <v>0</v>
      </c>
      <c r="W7" s="8">
        <f t="shared" ref="W7:W23" si="5">SUM(Q7,V7)</f>
        <v>0</v>
      </c>
    </row>
    <row r="8" spans="1:23">
      <c r="A8" s="70">
        <f>IPA!A8</f>
        <v>0</v>
      </c>
      <c r="B8" s="71">
        <f>IPA!B8</f>
        <v>0</v>
      </c>
      <c r="C8" s="68"/>
      <c r="D8" s="16"/>
      <c r="E8" s="14"/>
      <c r="F8" s="7"/>
      <c r="G8" s="7"/>
      <c r="H8" s="7"/>
      <c r="I8" s="7"/>
      <c r="J8" s="7"/>
      <c r="K8" s="8">
        <f t="shared" si="0"/>
        <v>0</v>
      </c>
      <c r="L8" s="7"/>
      <c r="M8" s="7"/>
      <c r="N8" s="7"/>
      <c r="O8" s="7"/>
      <c r="P8" s="7"/>
      <c r="Q8" s="7">
        <f t="shared" si="1"/>
        <v>0</v>
      </c>
      <c r="R8" s="7"/>
      <c r="S8" s="7"/>
      <c r="T8" s="7"/>
      <c r="U8" s="7"/>
      <c r="V8" s="7">
        <f t="shared" si="4"/>
        <v>0</v>
      </c>
      <c r="W8" s="8">
        <f t="shared" si="5"/>
        <v>0</v>
      </c>
    </row>
    <row r="9" spans="1:23">
      <c r="A9" s="70">
        <f>IPA!A9</f>
        <v>0</v>
      </c>
      <c r="B9" s="71">
        <f>IPA!B9</f>
        <v>0</v>
      </c>
      <c r="C9" s="68"/>
      <c r="D9" s="16"/>
      <c r="E9" s="14"/>
      <c r="F9" s="7"/>
      <c r="G9" s="7"/>
      <c r="H9" s="7"/>
      <c r="I9" s="7"/>
      <c r="J9" s="7"/>
      <c r="K9" s="8">
        <f t="shared" si="0"/>
        <v>0</v>
      </c>
      <c r="L9" s="7"/>
      <c r="M9" s="7"/>
      <c r="N9" s="7"/>
      <c r="O9" s="7"/>
      <c r="P9" s="7"/>
      <c r="Q9" s="7">
        <f t="shared" si="1"/>
        <v>0</v>
      </c>
      <c r="R9" s="7"/>
      <c r="S9" s="7"/>
      <c r="T9" s="7"/>
      <c r="U9" s="7"/>
      <c r="V9" s="7">
        <f t="shared" si="4"/>
        <v>0</v>
      </c>
      <c r="W9" s="8">
        <f t="shared" si="5"/>
        <v>0</v>
      </c>
    </row>
    <row r="10" spans="1:23">
      <c r="A10" s="70">
        <f>IPA!A10</f>
        <v>0</v>
      </c>
      <c r="B10" s="71">
        <f>IPA!B10</f>
        <v>0</v>
      </c>
      <c r="C10" s="68"/>
      <c r="D10" s="16"/>
      <c r="E10" s="14"/>
      <c r="F10" s="7"/>
      <c r="G10" s="7"/>
      <c r="H10" s="7"/>
      <c r="I10" s="7"/>
      <c r="J10" s="7"/>
      <c r="K10" s="8">
        <f t="shared" si="0"/>
        <v>0</v>
      </c>
      <c r="L10" s="7"/>
      <c r="M10" s="7"/>
      <c r="N10" s="7"/>
      <c r="O10" s="7"/>
      <c r="P10" s="7"/>
      <c r="Q10" s="7">
        <f t="shared" si="1"/>
        <v>0</v>
      </c>
      <c r="R10" s="7"/>
      <c r="S10" s="7"/>
      <c r="T10" s="7"/>
      <c r="U10" s="7"/>
      <c r="V10" s="7">
        <f t="shared" si="4"/>
        <v>0</v>
      </c>
      <c r="W10" s="8">
        <f t="shared" si="5"/>
        <v>0</v>
      </c>
    </row>
    <row r="11" spans="1:23">
      <c r="A11" s="70">
        <f>IPA!A11</f>
        <v>0</v>
      </c>
      <c r="B11" s="71">
        <f>IPA!B11</f>
        <v>0</v>
      </c>
      <c r="C11" s="68"/>
      <c r="D11" s="16"/>
      <c r="E11" s="14"/>
      <c r="F11" s="7"/>
      <c r="G11" s="7"/>
      <c r="H11" s="7"/>
      <c r="I11" s="7"/>
      <c r="J11" s="7"/>
      <c r="K11" s="8">
        <f t="shared" si="0"/>
        <v>0</v>
      </c>
      <c r="L11" s="7"/>
      <c r="M11" s="7"/>
      <c r="N11" s="7"/>
      <c r="O11" s="7"/>
      <c r="P11" s="7"/>
      <c r="Q11" s="7">
        <f t="shared" si="1"/>
        <v>0</v>
      </c>
      <c r="R11" s="7"/>
      <c r="S11" s="7"/>
      <c r="T11" s="7"/>
      <c r="U11" s="7"/>
      <c r="V11" s="7">
        <f t="shared" si="4"/>
        <v>0</v>
      </c>
      <c r="W11" s="8">
        <f t="shared" si="5"/>
        <v>0</v>
      </c>
    </row>
    <row r="12" spans="1:23">
      <c r="A12" s="70">
        <f>IPA!A12</f>
        <v>0</v>
      </c>
      <c r="B12" s="71">
        <f>IPA!B12</f>
        <v>0</v>
      </c>
      <c r="C12" s="68"/>
      <c r="D12" s="16"/>
      <c r="E12" s="14"/>
      <c r="F12" s="7"/>
      <c r="G12" s="7"/>
      <c r="H12" s="7"/>
      <c r="I12" s="7"/>
      <c r="J12" s="7"/>
      <c r="K12" s="8">
        <f t="shared" si="0"/>
        <v>0</v>
      </c>
      <c r="L12" s="7"/>
      <c r="M12" s="7"/>
      <c r="N12" s="7"/>
      <c r="O12" s="7"/>
      <c r="P12" s="7"/>
      <c r="Q12" s="7">
        <f t="shared" si="1"/>
        <v>0</v>
      </c>
      <c r="R12" s="7"/>
      <c r="S12" s="7"/>
      <c r="T12" s="7"/>
      <c r="U12" s="7"/>
      <c r="V12" s="7">
        <f t="shared" si="4"/>
        <v>0</v>
      </c>
      <c r="W12" s="8">
        <f t="shared" si="5"/>
        <v>0</v>
      </c>
    </row>
    <row r="13" spans="1:23">
      <c r="A13" s="70">
        <f>IPA!A13</f>
        <v>0</v>
      </c>
      <c r="B13" s="71">
        <f>IPA!B13</f>
        <v>0</v>
      </c>
      <c r="C13" s="68"/>
      <c r="D13" s="16"/>
      <c r="E13" s="14"/>
      <c r="F13" s="7"/>
      <c r="G13" s="7"/>
      <c r="H13" s="7"/>
      <c r="I13" s="7"/>
      <c r="J13" s="7"/>
      <c r="K13" s="8">
        <f t="shared" si="0"/>
        <v>0</v>
      </c>
      <c r="L13" s="7"/>
      <c r="M13" s="7"/>
      <c r="N13" s="7"/>
      <c r="O13" s="7"/>
      <c r="P13" s="7"/>
      <c r="Q13" s="7">
        <f t="shared" si="1"/>
        <v>0</v>
      </c>
      <c r="R13" s="7"/>
      <c r="S13" s="7"/>
      <c r="T13" s="7"/>
      <c r="U13" s="7"/>
      <c r="V13" s="7">
        <f t="shared" si="4"/>
        <v>0</v>
      </c>
      <c r="W13" s="8">
        <f t="shared" si="5"/>
        <v>0</v>
      </c>
    </row>
    <row r="14" spans="1:23">
      <c r="A14" s="70">
        <f>IPA!A14</f>
        <v>0</v>
      </c>
      <c r="B14" s="71">
        <f>IPA!B14</f>
        <v>0</v>
      </c>
      <c r="C14" s="68"/>
      <c r="D14" s="16"/>
      <c r="E14" s="14"/>
      <c r="F14" s="7"/>
      <c r="G14" s="7"/>
      <c r="H14" s="7"/>
      <c r="I14" s="7"/>
      <c r="J14" s="7"/>
      <c r="K14" s="8">
        <f t="shared" si="0"/>
        <v>0</v>
      </c>
      <c r="L14" s="7"/>
      <c r="M14" s="7"/>
      <c r="N14" s="7"/>
      <c r="O14" s="7"/>
      <c r="P14" s="7"/>
      <c r="Q14" s="7">
        <f t="shared" si="1"/>
        <v>0</v>
      </c>
      <c r="R14" s="7"/>
      <c r="S14" s="7"/>
      <c r="T14" s="7"/>
      <c r="U14" s="7"/>
      <c r="V14" s="7">
        <f t="shared" si="4"/>
        <v>0</v>
      </c>
      <c r="W14" s="8">
        <f t="shared" si="5"/>
        <v>0</v>
      </c>
    </row>
    <row r="15" spans="1:23">
      <c r="A15" s="70">
        <f>IPA!A15</f>
        <v>0</v>
      </c>
      <c r="B15" s="71">
        <f>IPA!B15</f>
        <v>0</v>
      </c>
      <c r="C15" s="68"/>
      <c r="D15" s="16"/>
      <c r="E15" s="14"/>
      <c r="F15" s="7"/>
      <c r="G15" s="7"/>
      <c r="H15" s="7"/>
      <c r="I15" s="7"/>
      <c r="J15" s="7"/>
      <c r="K15" s="8">
        <f t="shared" si="0"/>
        <v>0</v>
      </c>
      <c r="L15" s="7"/>
      <c r="M15" s="7"/>
      <c r="N15" s="7"/>
      <c r="O15" s="7"/>
      <c r="P15" s="7"/>
      <c r="Q15" s="7">
        <f t="shared" si="1"/>
        <v>0</v>
      </c>
      <c r="R15" s="7"/>
      <c r="S15" s="7"/>
      <c r="T15" s="7"/>
      <c r="U15" s="7"/>
      <c r="V15" s="7">
        <f t="shared" si="4"/>
        <v>0</v>
      </c>
      <c r="W15" s="8">
        <f t="shared" si="5"/>
        <v>0</v>
      </c>
    </row>
    <row r="16" spans="1:23">
      <c r="A16" s="70">
        <f>IPA!A16</f>
        <v>0</v>
      </c>
      <c r="B16" s="71">
        <f>IPA!B16</f>
        <v>0</v>
      </c>
      <c r="C16" s="68"/>
      <c r="D16" s="16"/>
      <c r="E16" s="14"/>
      <c r="F16" s="7"/>
      <c r="G16" s="7"/>
      <c r="H16" s="7"/>
      <c r="I16" s="7"/>
      <c r="J16" s="7"/>
      <c r="K16" s="8">
        <f t="shared" si="0"/>
        <v>0</v>
      </c>
      <c r="L16" s="7"/>
      <c r="M16" s="7"/>
      <c r="N16" s="7"/>
      <c r="O16" s="7"/>
      <c r="P16" s="7"/>
      <c r="Q16" s="7">
        <f t="shared" si="1"/>
        <v>0</v>
      </c>
      <c r="R16" s="7"/>
      <c r="S16" s="7"/>
      <c r="T16" s="7"/>
      <c r="U16" s="7"/>
      <c r="V16" s="7">
        <f t="shared" si="4"/>
        <v>0</v>
      </c>
      <c r="W16" s="8">
        <f t="shared" si="5"/>
        <v>0</v>
      </c>
    </row>
    <row r="17" spans="1:23">
      <c r="A17" s="70">
        <f>IPA!A17</f>
        <v>0</v>
      </c>
      <c r="B17" s="71">
        <f>IPA!B17</f>
        <v>0</v>
      </c>
      <c r="C17" s="68"/>
      <c r="D17" s="16"/>
      <c r="E17" s="14"/>
      <c r="F17" s="7"/>
      <c r="G17" s="7"/>
      <c r="H17" s="7"/>
      <c r="I17" s="7"/>
      <c r="J17" s="7"/>
      <c r="K17" s="8">
        <f t="shared" si="0"/>
        <v>0</v>
      </c>
      <c r="L17" s="7"/>
      <c r="M17" s="7"/>
      <c r="N17" s="7"/>
      <c r="O17" s="7"/>
      <c r="P17" s="7"/>
      <c r="Q17" s="7">
        <f t="shared" si="1"/>
        <v>0</v>
      </c>
      <c r="R17" s="7"/>
      <c r="S17" s="7"/>
      <c r="T17" s="7"/>
      <c r="U17" s="7"/>
      <c r="V17" s="7">
        <f t="shared" si="4"/>
        <v>0</v>
      </c>
      <c r="W17" s="8">
        <f t="shared" si="5"/>
        <v>0</v>
      </c>
    </row>
    <row r="18" spans="1:23">
      <c r="A18" s="70">
        <f>IPA!A18</f>
        <v>0</v>
      </c>
      <c r="B18" s="71">
        <f>IPA!B18</f>
        <v>0</v>
      </c>
      <c r="C18" s="68"/>
      <c r="D18" s="16"/>
      <c r="E18" s="14"/>
      <c r="F18" s="7"/>
      <c r="G18" s="7"/>
      <c r="H18" s="7"/>
      <c r="I18" s="7"/>
      <c r="J18" s="7"/>
      <c r="K18" s="8">
        <f t="shared" si="0"/>
        <v>0</v>
      </c>
      <c r="L18" s="7"/>
      <c r="M18" s="7"/>
      <c r="N18" s="7"/>
      <c r="O18" s="7"/>
      <c r="P18" s="7"/>
      <c r="Q18" s="7">
        <f t="shared" si="1"/>
        <v>0</v>
      </c>
      <c r="R18" s="7"/>
      <c r="S18" s="7"/>
      <c r="T18" s="7"/>
      <c r="U18" s="7"/>
      <c r="V18" s="7">
        <f t="shared" si="4"/>
        <v>0</v>
      </c>
      <c r="W18" s="8">
        <f t="shared" si="5"/>
        <v>0</v>
      </c>
    </row>
    <row r="19" spans="1:23">
      <c r="A19" s="70">
        <f>IPA!A19</f>
        <v>0</v>
      </c>
      <c r="B19" s="71">
        <f>IPA!B19</f>
        <v>0</v>
      </c>
      <c r="C19" s="68"/>
      <c r="D19" s="16"/>
      <c r="E19" s="14"/>
      <c r="F19" s="7"/>
      <c r="G19" s="7"/>
      <c r="H19" s="7"/>
      <c r="I19" s="7"/>
      <c r="J19" s="7"/>
      <c r="K19" s="8">
        <f t="shared" si="0"/>
        <v>0</v>
      </c>
      <c r="L19" s="7"/>
      <c r="M19" s="7"/>
      <c r="N19" s="7"/>
      <c r="O19" s="7"/>
      <c r="P19" s="7"/>
      <c r="Q19" s="7">
        <f t="shared" si="1"/>
        <v>0</v>
      </c>
      <c r="R19" s="7"/>
      <c r="S19" s="7"/>
      <c r="T19" s="7"/>
      <c r="U19" s="7"/>
      <c r="V19" s="7">
        <f t="shared" si="4"/>
        <v>0</v>
      </c>
      <c r="W19" s="8">
        <f t="shared" si="5"/>
        <v>0</v>
      </c>
    </row>
    <row r="20" spans="1:23">
      <c r="A20" s="70">
        <f>IPA!A20</f>
        <v>0</v>
      </c>
      <c r="B20" s="71">
        <f>IPA!B20</f>
        <v>0</v>
      </c>
      <c r="C20" s="68"/>
      <c r="D20" s="16"/>
      <c r="E20" s="14"/>
      <c r="F20" s="7"/>
      <c r="G20" s="7"/>
      <c r="H20" s="7"/>
      <c r="I20" s="7"/>
      <c r="J20" s="7"/>
      <c r="K20" s="8">
        <f t="shared" si="0"/>
        <v>0</v>
      </c>
      <c r="L20" s="7"/>
      <c r="M20" s="7"/>
      <c r="N20" s="7"/>
      <c r="O20" s="7"/>
      <c r="P20" s="7"/>
      <c r="Q20" s="7">
        <f t="shared" si="1"/>
        <v>0</v>
      </c>
      <c r="R20" s="7"/>
      <c r="S20" s="7"/>
      <c r="T20" s="7"/>
      <c r="U20" s="7"/>
      <c r="V20" s="7">
        <f t="shared" si="4"/>
        <v>0</v>
      </c>
      <c r="W20" s="8">
        <f t="shared" si="5"/>
        <v>0</v>
      </c>
    </row>
    <row r="21" spans="1:23">
      <c r="A21" s="70">
        <f>IPA!A21</f>
        <v>0</v>
      </c>
      <c r="B21" s="71">
        <f>IPA!B21</f>
        <v>0</v>
      </c>
      <c r="C21" s="68"/>
      <c r="D21" s="16"/>
      <c r="E21" s="14"/>
      <c r="F21" s="7"/>
      <c r="G21" s="7"/>
      <c r="H21" s="7"/>
      <c r="I21" s="7"/>
      <c r="J21" s="7"/>
      <c r="K21" s="8">
        <f t="shared" si="0"/>
        <v>0</v>
      </c>
      <c r="L21" s="7"/>
      <c r="M21" s="7"/>
      <c r="N21" s="7"/>
      <c r="O21" s="7"/>
      <c r="P21" s="7"/>
      <c r="Q21" s="7">
        <f t="shared" si="1"/>
        <v>0</v>
      </c>
      <c r="R21" s="7"/>
      <c r="S21" s="7"/>
      <c r="T21" s="7"/>
      <c r="U21" s="7"/>
      <c r="V21" s="7">
        <f t="shared" si="4"/>
        <v>0</v>
      </c>
      <c r="W21" s="8">
        <f t="shared" si="5"/>
        <v>0</v>
      </c>
    </row>
    <row r="22" spans="1:23">
      <c r="A22" s="70">
        <f>IPA!A22</f>
        <v>0</v>
      </c>
      <c r="B22" s="71">
        <f>IPA!B22</f>
        <v>0</v>
      </c>
      <c r="C22" s="68"/>
      <c r="D22" s="16"/>
      <c r="E22" s="14"/>
      <c r="F22" s="7"/>
      <c r="G22" s="7"/>
      <c r="H22" s="7"/>
      <c r="I22" s="7"/>
      <c r="J22" s="7"/>
      <c r="K22" s="8">
        <f t="shared" si="0"/>
        <v>0</v>
      </c>
      <c r="L22" s="7"/>
      <c r="M22" s="7"/>
      <c r="N22" s="7"/>
      <c r="O22" s="7"/>
      <c r="P22" s="7"/>
      <c r="Q22" s="7">
        <f t="shared" si="1"/>
        <v>0</v>
      </c>
      <c r="R22" s="7"/>
      <c r="S22" s="7"/>
      <c r="T22" s="7"/>
      <c r="U22" s="7"/>
      <c r="V22" s="7">
        <f t="shared" si="4"/>
        <v>0</v>
      </c>
      <c r="W22" s="8">
        <f t="shared" si="5"/>
        <v>0</v>
      </c>
    </row>
    <row r="23" spans="1:23">
      <c r="A23" s="70">
        <f>IPA!A23</f>
        <v>0</v>
      </c>
      <c r="B23" s="71">
        <f>IPA!B23</f>
        <v>0</v>
      </c>
      <c r="C23" s="68"/>
      <c r="D23" s="16"/>
      <c r="E23" s="14"/>
      <c r="F23" s="7"/>
      <c r="G23" s="7"/>
      <c r="H23" s="7"/>
      <c r="I23" s="7"/>
      <c r="J23" s="7"/>
      <c r="K23" s="8">
        <f t="shared" si="0"/>
        <v>0</v>
      </c>
      <c r="L23" s="7"/>
      <c r="M23" s="7"/>
      <c r="N23" s="7"/>
      <c r="O23" s="7"/>
      <c r="P23" s="7"/>
      <c r="Q23" s="7">
        <f t="shared" si="1"/>
        <v>0</v>
      </c>
      <c r="R23" s="7"/>
      <c r="S23" s="7"/>
      <c r="T23" s="7"/>
      <c r="U23" s="7"/>
      <c r="V23" s="7">
        <f t="shared" si="4"/>
        <v>0</v>
      </c>
      <c r="W23" s="8">
        <f t="shared" si="5"/>
        <v>0</v>
      </c>
    </row>
    <row r="24" spans="1:23">
      <c r="A24" s="70">
        <f>IPA!A24</f>
        <v>0</v>
      </c>
      <c r="B24" s="71">
        <f>IPA!B24</f>
        <v>0</v>
      </c>
      <c r="C24" s="68"/>
      <c r="D24" s="16"/>
      <c r="E24" s="14"/>
      <c r="F24" s="7"/>
      <c r="G24" s="7"/>
      <c r="H24" s="7"/>
      <c r="I24" s="7"/>
      <c r="J24" s="7"/>
      <c r="K24" s="8">
        <f t="shared" si="0"/>
        <v>0</v>
      </c>
      <c r="L24" s="7"/>
      <c r="M24" s="7"/>
      <c r="N24" s="7"/>
      <c r="O24" s="7"/>
      <c r="P24" s="7"/>
      <c r="Q24" s="7">
        <f t="shared" si="1"/>
        <v>0</v>
      </c>
      <c r="R24" s="7"/>
      <c r="S24" s="7"/>
      <c r="T24" s="7"/>
      <c r="U24" s="7"/>
      <c r="V24" s="7">
        <f t="shared" si="2"/>
        <v>0</v>
      </c>
      <c r="W24" s="8">
        <f t="shared" si="3"/>
        <v>0</v>
      </c>
    </row>
    <row r="25" spans="1:23">
      <c r="A25" s="70">
        <f>IPA!A25</f>
        <v>0</v>
      </c>
      <c r="B25" s="71">
        <f>IPA!B25</f>
        <v>0</v>
      </c>
      <c r="C25" s="68"/>
      <c r="D25" s="16"/>
      <c r="E25" s="14"/>
      <c r="F25" s="7"/>
      <c r="G25" s="7"/>
      <c r="H25" s="7"/>
      <c r="I25" s="7"/>
      <c r="J25" s="7"/>
      <c r="K25" s="8">
        <f t="shared" si="0"/>
        <v>0</v>
      </c>
      <c r="L25" s="7"/>
      <c r="M25" s="7"/>
      <c r="N25" s="7"/>
      <c r="O25" s="7"/>
      <c r="P25" s="7"/>
      <c r="Q25" s="7">
        <f t="shared" si="1"/>
        <v>0</v>
      </c>
      <c r="R25" s="7"/>
      <c r="S25" s="7"/>
      <c r="T25" s="7"/>
      <c r="U25" s="7"/>
      <c r="V25" s="7">
        <f t="shared" si="2"/>
        <v>0</v>
      </c>
      <c r="W25" s="8">
        <f t="shared" si="3"/>
        <v>0</v>
      </c>
    </row>
    <row r="26" spans="1:23">
      <c r="A26" s="70">
        <f>IPA!A26</f>
        <v>0</v>
      </c>
      <c r="B26" s="71">
        <f>IPA!B26</f>
        <v>0</v>
      </c>
      <c r="C26" s="68"/>
      <c r="D26" s="16"/>
      <c r="E26" s="14"/>
      <c r="F26" s="7"/>
      <c r="G26" s="7"/>
      <c r="H26" s="7"/>
      <c r="I26" s="7"/>
      <c r="J26" s="7"/>
      <c r="K26" s="8">
        <f t="shared" si="0"/>
        <v>0</v>
      </c>
      <c r="L26" s="7"/>
      <c r="M26" s="7"/>
      <c r="N26" s="7"/>
      <c r="O26" s="7"/>
      <c r="P26" s="7"/>
      <c r="Q26" s="7">
        <f t="shared" si="1"/>
        <v>0</v>
      </c>
      <c r="R26" s="7"/>
      <c r="S26" s="7"/>
      <c r="T26" s="7"/>
      <c r="U26" s="7"/>
      <c r="V26" s="7">
        <f t="shared" si="2"/>
        <v>0</v>
      </c>
      <c r="W26" s="8">
        <f t="shared" si="3"/>
        <v>0</v>
      </c>
    </row>
    <row r="27" spans="1:23">
      <c r="A27" s="70">
        <f>IPA!A27</f>
        <v>0</v>
      </c>
      <c r="B27" s="71">
        <f>IPA!B27</f>
        <v>0</v>
      </c>
      <c r="C27" s="68"/>
      <c r="D27" s="16"/>
      <c r="E27" s="14"/>
      <c r="F27" s="7"/>
      <c r="G27" s="7"/>
      <c r="H27" s="7"/>
      <c r="I27" s="7"/>
      <c r="J27" s="7"/>
      <c r="K27" s="8">
        <f t="shared" si="0"/>
        <v>0</v>
      </c>
      <c r="L27" s="7"/>
      <c r="M27" s="7"/>
      <c r="N27" s="7"/>
      <c r="O27" s="7"/>
      <c r="P27" s="7"/>
      <c r="Q27" s="7">
        <f t="shared" si="1"/>
        <v>0</v>
      </c>
      <c r="R27" s="7"/>
      <c r="S27" s="7"/>
      <c r="T27" s="7"/>
      <c r="U27" s="7"/>
      <c r="V27" s="7">
        <f t="shared" si="2"/>
        <v>0</v>
      </c>
      <c r="W27" s="8">
        <f t="shared" si="3"/>
        <v>0</v>
      </c>
    </row>
    <row r="28" spans="1:23">
      <c r="A28" s="70">
        <f>IPA!A28</f>
        <v>0</v>
      </c>
      <c r="B28" s="71">
        <f>IPA!B28</f>
        <v>0</v>
      </c>
      <c r="C28" s="68"/>
      <c r="D28" s="16"/>
      <c r="E28" s="14"/>
      <c r="F28" s="7"/>
      <c r="G28" s="7"/>
      <c r="H28" s="7"/>
      <c r="I28" s="7"/>
      <c r="J28" s="7"/>
      <c r="K28" s="8">
        <f t="shared" si="0"/>
        <v>0</v>
      </c>
      <c r="L28" s="7"/>
      <c r="M28" s="7"/>
      <c r="N28" s="7"/>
      <c r="O28" s="7"/>
      <c r="P28" s="7"/>
      <c r="Q28" s="7">
        <f t="shared" si="1"/>
        <v>0</v>
      </c>
      <c r="R28" s="7"/>
      <c r="S28" s="7"/>
      <c r="T28" s="7"/>
      <c r="U28" s="7"/>
      <c r="V28" s="7">
        <f t="shared" si="2"/>
        <v>0</v>
      </c>
      <c r="W28" s="8">
        <f t="shared" si="3"/>
        <v>0</v>
      </c>
    </row>
    <row r="29" spans="1:23">
      <c r="A29" s="70">
        <f>IPA!A29</f>
        <v>0</v>
      </c>
      <c r="B29" s="71">
        <f>IPA!B29</f>
        <v>0</v>
      </c>
      <c r="C29" s="68"/>
      <c r="D29" s="16"/>
      <c r="E29" s="14"/>
      <c r="F29" s="7"/>
      <c r="G29" s="7"/>
      <c r="H29" s="7"/>
      <c r="I29" s="7"/>
      <c r="J29" s="7"/>
      <c r="K29" s="8">
        <f t="shared" si="0"/>
        <v>0</v>
      </c>
      <c r="L29" s="7"/>
      <c r="M29" s="7"/>
      <c r="N29" s="7"/>
      <c r="O29" s="7"/>
      <c r="P29" s="7"/>
      <c r="Q29" s="7">
        <f t="shared" si="1"/>
        <v>0</v>
      </c>
      <c r="R29" s="7"/>
      <c r="S29" s="7"/>
      <c r="T29" s="7"/>
      <c r="U29" s="7"/>
      <c r="V29" s="7">
        <f t="shared" si="2"/>
        <v>0</v>
      </c>
      <c r="W29" s="8">
        <f t="shared" si="3"/>
        <v>0</v>
      </c>
    </row>
    <row r="30" spans="1:23">
      <c r="A30" s="70">
        <f>IPA!A30</f>
        <v>0</v>
      </c>
      <c r="B30" s="71">
        <f>IPA!B30</f>
        <v>0</v>
      </c>
      <c r="C30" s="68"/>
      <c r="D30" s="16"/>
      <c r="E30" s="14"/>
      <c r="F30" s="7"/>
      <c r="G30" s="7"/>
      <c r="H30" s="7"/>
      <c r="I30" s="7"/>
      <c r="J30" s="7"/>
      <c r="K30" s="8">
        <f t="shared" si="0"/>
        <v>0</v>
      </c>
      <c r="L30" s="7"/>
      <c r="M30" s="7"/>
      <c r="N30" s="7"/>
      <c r="O30" s="7"/>
      <c r="P30" s="7"/>
      <c r="Q30" s="7">
        <f t="shared" si="1"/>
        <v>0</v>
      </c>
      <c r="R30" s="7"/>
      <c r="S30" s="7"/>
      <c r="T30" s="7"/>
      <c r="U30" s="7"/>
      <c r="V30" s="7">
        <f t="shared" si="2"/>
        <v>0</v>
      </c>
      <c r="W30" s="8">
        <f t="shared" si="3"/>
        <v>0</v>
      </c>
    </row>
    <row r="31" spans="1:23">
      <c r="A31" s="70">
        <f>IPA!A31</f>
        <v>0</v>
      </c>
      <c r="B31" s="71">
        <f>IPA!B31</f>
        <v>0</v>
      </c>
      <c r="C31" s="68"/>
      <c r="D31" s="16"/>
      <c r="E31" s="14"/>
      <c r="F31" s="7"/>
      <c r="G31" s="7"/>
      <c r="H31" s="7"/>
      <c r="I31" s="7"/>
      <c r="J31" s="7"/>
      <c r="K31" s="8">
        <f t="shared" si="0"/>
        <v>0</v>
      </c>
      <c r="L31" s="7"/>
      <c r="M31" s="7"/>
      <c r="N31" s="7"/>
      <c r="O31" s="7"/>
      <c r="P31" s="7"/>
      <c r="Q31" s="7">
        <f t="shared" ref="Q31:Q56" si="6">SUM(L31:P31)</f>
        <v>0</v>
      </c>
      <c r="R31" s="7"/>
      <c r="S31" s="7"/>
      <c r="T31" s="7"/>
      <c r="U31" s="7"/>
      <c r="V31" s="7">
        <f t="shared" ref="V31:V56" si="7">SUM(R31:U31)</f>
        <v>0</v>
      </c>
      <c r="W31" s="8">
        <f t="shared" ref="W31:W56" si="8">SUM(Q31,V31)</f>
        <v>0</v>
      </c>
    </row>
    <row r="32" spans="1:23">
      <c r="A32" s="70">
        <f>IPA!A32</f>
        <v>0</v>
      </c>
      <c r="B32" s="71">
        <f>IPA!B32</f>
        <v>0</v>
      </c>
      <c r="C32" s="68"/>
      <c r="D32" s="16"/>
      <c r="E32" s="14"/>
      <c r="F32" s="7"/>
      <c r="G32" s="7"/>
      <c r="H32" s="7"/>
      <c r="I32" s="7"/>
      <c r="J32" s="7"/>
      <c r="K32" s="8">
        <f t="shared" si="0"/>
        <v>0</v>
      </c>
      <c r="L32" s="7"/>
      <c r="M32" s="7"/>
      <c r="N32" s="7"/>
      <c r="O32" s="7"/>
      <c r="P32" s="7"/>
      <c r="Q32" s="7">
        <f t="shared" si="6"/>
        <v>0</v>
      </c>
      <c r="R32" s="7"/>
      <c r="S32" s="7"/>
      <c r="T32" s="7"/>
      <c r="U32" s="7"/>
      <c r="V32" s="7">
        <f t="shared" si="7"/>
        <v>0</v>
      </c>
      <c r="W32" s="8">
        <f t="shared" si="8"/>
        <v>0</v>
      </c>
    </row>
    <row r="33" spans="1:23">
      <c r="A33" s="70">
        <f>IPA!A33</f>
        <v>0</v>
      </c>
      <c r="B33" s="71">
        <f>IPA!B33</f>
        <v>0</v>
      </c>
      <c r="C33" s="68"/>
      <c r="D33" s="16"/>
      <c r="E33" s="14"/>
      <c r="F33" s="7"/>
      <c r="G33" s="7"/>
      <c r="H33" s="7"/>
      <c r="I33" s="7"/>
      <c r="J33" s="7"/>
      <c r="K33" s="8">
        <f t="shared" si="0"/>
        <v>0</v>
      </c>
      <c r="L33" s="7"/>
      <c r="M33" s="7"/>
      <c r="N33" s="7"/>
      <c r="O33" s="7"/>
      <c r="P33" s="7"/>
      <c r="Q33" s="7">
        <f t="shared" si="6"/>
        <v>0</v>
      </c>
      <c r="R33" s="7"/>
      <c r="S33" s="7"/>
      <c r="T33" s="7"/>
      <c r="U33" s="7"/>
      <c r="V33" s="7">
        <f t="shared" si="7"/>
        <v>0</v>
      </c>
      <c r="W33" s="8">
        <f t="shared" si="8"/>
        <v>0</v>
      </c>
    </row>
    <row r="34" spans="1:23">
      <c r="A34" s="70">
        <f>IPA!A34</f>
        <v>0</v>
      </c>
      <c r="B34" s="71">
        <f>IPA!B34</f>
        <v>0</v>
      </c>
      <c r="C34" s="68"/>
      <c r="D34" s="16"/>
      <c r="E34" s="14"/>
      <c r="F34" s="7"/>
      <c r="G34" s="7"/>
      <c r="H34" s="7"/>
      <c r="I34" s="7"/>
      <c r="J34" s="7"/>
      <c r="K34" s="8">
        <f t="shared" si="0"/>
        <v>0</v>
      </c>
      <c r="L34" s="7"/>
      <c r="M34" s="7"/>
      <c r="N34" s="7"/>
      <c r="O34" s="7"/>
      <c r="P34" s="7"/>
      <c r="Q34" s="7">
        <f t="shared" si="6"/>
        <v>0</v>
      </c>
      <c r="R34" s="7"/>
      <c r="S34" s="7"/>
      <c r="T34" s="7"/>
      <c r="U34" s="7"/>
      <c r="V34" s="7">
        <f t="shared" si="7"/>
        <v>0</v>
      </c>
      <c r="W34" s="8">
        <f t="shared" si="8"/>
        <v>0</v>
      </c>
    </row>
    <row r="35" spans="1:23">
      <c r="A35" s="70">
        <f>IPA!A35</f>
        <v>0</v>
      </c>
      <c r="B35" s="71">
        <f>IPA!B35</f>
        <v>0</v>
      </c>
      <c r="C35" s="68"/>
      <c r="D35" s="16"/>
      <c r="E35" s="14"/>
      <c r="F35" s="7"/>
      <c r="G35" s="7"/>
      <c r="H35" s="7"/>
      <c r="I35" s="7"/>
      <c r="J35" s="7"/>
      <c r="K35" s="8">
        <f t="shared" si="0"/>
        <v>0</v>
      </c>
      <c r="L35" s="7"/>
      <c r="M35" s="7"/>
      <c r="N35" s="7"/>
      <c r="O35" s="7"/>
      <c r="P35" s="7"/>
      <c r="Q35" s="7">
        <f t="shared" si="6"/>
        <v>0</v>
      </c>
      <c r="R35" s="7"/>
      <c r="S35" s="7"/>
      <c r="T35" s="7"/>
      <c r="U35" s="7"/>
      <c r="V35" s="7">
        <f t="shared" si="7"/>
        <v>0</v>
      </c>
      <c r="W35" s="8">
        <f t="shared" si="8"/>
        <v>0</v>
      </c>
    </row>
    <row r="36" spans="1:23">
      <c r="A36" s="70">
        <f>IPA!A36</f>
        <v>0</v>
      </c>
      <c r="B36" s="71">
        <f>IPA!B36</f>
        <v>0</v>
      </c>
      <c r="C36" s="68"/>
      <c r="D36" s="16"/>
      <c r="E36" s="14"/>
      <c r="F36" s="7"/>
      <c r="G36" s="7"/>
      <c r="H36" s="7"/>
      <c r="I36" s="7"/>
      <c r="J36" s="7"/>
      <c r="K36" s="8">
        <f t="shared" si="0"/>
        <v>0</v>
      </c>
      <c r="L36" s="7"/>
      <c r="M36" s="7"/>
      <c r="N36" s="7"/>
      <c r="O36" s="7"/>
      <c r="P36" s="7"/>
      <c r="Q36" s="7">
        <f t="shared" si="6"/>
        <v>0</v>
      </c>
      <c r="R36" s="7"/>
      <c r="S36" s="7"/>
      <c r="T36" s="7"/>
      <c r="U36" s="7"/>
      <c r="V36" s="7">
        <f t="shared" si="7"/>
        <v>0</v>
      </c>
      <c r="W36" s="8">
        <f t="shared" si="8"/>
        <v>0</v>
      </c>
    </row>
    <row r="37" spans="1:23">
      <c r="A37" s="70">
        <f>IPA!A37</f>
        <v>0</v>
      </c>
      <c r="B37" s="71">
        <f>IPA!B37</f>
        <v>0</v>
      </c>
      <c r="C37" s="68"/>
      <c r="D37" s="16"/>
      <c r="E37" s="14"/>
      <c r="F37" s="7"/>
      <c r="G37" s="7"/>
      <c r="H37" s="7"/>
      <c r="I37" s="7"/>
      <c r="J37" s="7"/>
      <c r="K37" s="8">
        <f t="shared" si="0"/>
        <v>0</v>
      </c>
      <c r="L37" s="7"/>
      <c r="M37" s="7"/>
      <c r="N37" s="7"/>
      <c r="O37" s="7"/>
      <c r="P37" s="7"/>
      <c r="Q37" s="7">
        <f t="shared" si="6"/>
        <v>0</v>
      </c>
      <c r="R37" s="7"/>
      <c r="S37" s="7"/>
      <c r="T37" s="7"/>
      <c r="U37" s="7"/>
      <c r="V37" s="7">
        <f t="shared" si="7"/>
        <v>0</v>
      </c>
      <c r="W37" s="8">
        <f t="shared" si="8"/>
        <v>0</v>
      </c>
    </row>
    <row r="38" spans="1:23">
      <c r="A38" s="70">
        <f>IPA!A38</f>
        <v>0</v>
      </c>
      <c r="B38" s="71">
        <f>IPA!B38</f>
        <v>0</v>
      </c>
      <c r="C38" s="68"/>
      <c r="D38" s="16"/>
      <c r="E38" s="14"/>
      <c r="F38" s="7"/>
      <c r="G38" s="7"/>
      <c r="H38" s="7"/>
      <c r="I38" s="7"/>
      <c r="J38" s="7"/>
      <c r="K38" s="8">
        <f t="shared" si="0"/>
        <v>0</v>
      </c>
      <c r="L38" s="7"/>
      <c r="M38" s="7"/>
      <c r="N38" s="7"/>
      <c r="O38" s="7"/>
      <c r="P38" s="7"/>
      <c r="Q38" s="7">
        <f t="shared" si="6"/>
        <v>0</v>
      </c>
      <c r="R38" s="7"/>
      <c r="S38" s="7"/>
      <c r="T38" s="7"/>
      <c r="U38" s="7"/>
      <c r="V38" s="7">
        <f t="shared" si="7"/>
        <v>0</v>
      </c>
      <c r="W38" s="8">
        <f t="shared" si="8"/>
        <v>0</v>
      </c>
    </row>
    <row r="39" spans="1:23">
      <c r="A39" s="70">
        <f>IPA!A39</f>
        <v>0</v>
      </c>
      <c r="B39" s="71">
        <f>IPA!B39</f>
        <v>0</v>
      </c>
      <c r="C39" s="68"/>
      <c r="D39" s="16"/>
      <c r="E39" s="14"/>
      <c r="F39" s="7"/>
      <c r="G39" s="7"/>
      <c r="H39" s="7"/>
      <c r="I39" s="7"/>
      <c r="J39" s="7"/>
      <c r="K39" s="8">
        <f t="shared" si="0"/>
        <v>0</v>
      </c>
      <c r="L39" s="7"/>
      <c r="M39" s="7"/>
      <c r="N39" s="7"/>
      <c r="O39" s="7"/>
      <c r="P39" s="7"/>
      <c r="Q39" s="7">
        <f t="shared" si="6"/>
        <v>0</v>
      </c>
      <c r="R39" s="7"/>
      <c r="S39" s="7"/>
      <c r="T39" s="7"/>
      <c r="U39" s="7"/>
      <c r="V39" s="7">
        <f t="shared" si="7"/>
        <v>0</v>
      </c>
      <c r="W39" s="8">
        <f t="shared" si="8"/>
        <v>0</v>
      </c>
    </row>
    <row r="40" spans="1:23">
      <c r="A40" s="70">
        <f>IPA!A40</f>
        <v>0</v>
      </c>
      <c r="B40" s="71">
        <f>IPA!B40</f>
        <v>0</v>
      </c>
      <c r="C40" s="68"/>
      <c r="D40" s="16"/>
      <c r="E40" s="14"/>
      <c r="F40" s="7"/>
      <c r="G40" s="7"/>
      <c r="H40" s="7"/>
      <c r="I40" s="7"/>
      <c r="J40" s="7"/>
      <c r="K40" s="8">
        <f t="shared" si="0"/>
        <v>0</v>
      </c>
      <c r="L40" s="7"/>
      <c r="M40" s="7"/>
      <c r="N40" s="7"/>
      <c r="O40" s="7"/>
      <c r="P40" s="7"/>
      <c r="Q40" s="7">
        <f t="shared" si="6"/>
        <v>0</v>
      </c>
      <c r="R40" s="7"/>
      <c r="S40" s="7"/>
      <c r="T40" s="7"/>
      <c r="U40" s="7"/>
      <c r="V40" s="7">
        <f t="shared" si="7"/>
        <v>0</v>
      </c>
      <c r="W40" s="8">
        <f t="shared" si="8"/>
        <v>0</v>
      </c>
    </row>
    <row r="41" spans="1:23">
      <c r="A41" s="70">
        <f>IPA!A41</f>
        <v>0</v>
      </c>
      <c r="B41" s="71">
        <f>IPA!B41</f>
        <v>0</v>
      </c>
      <c r="C41" s="68"/>
      <c r="D41" s="16"/>
      <c r="E41" s="14"/>
      <c r="F41" s="7"/>
      <c r="G41" s="7"/>
      <c r="H41" s="7"/>
      <c r="I41" s="7"/>
      <c r="J41" s="7"/>
      <c r="K41" s="8">
        <f t="shared" si="0"/>
        <v>0</v>
      </c>
      <c r="L41" s="7"/>
      <c r="M41" s="7"/>
      <c r="N41" s="7"/>
      <c r="O41" s="7"/>
      <c r="P41" s="7"/>
      <c r="Q41" s="7">
        <f t="shared" si="6"/>
        <v>0</v>
      </c>
      <c r="R41" s="7"/>
      <c r="S41" s="7"/>
      <c r="T41" s="7"/>
      <c r="U41" s="7"/>
      <c r="V41" s="7">
        <f t="shared" si="7"/>
        <v>0</v>
      </c>
      <c r="W41" s="8">
        <f t="shared" si="8"/>
        <v>0</v>
      </c>
    </row>
    <row r="42" spans="1:23">
      <c r="A42" s="70">
        <f>IPA!A42</f>
        <v>0</v>
      </c>
      <c r="B42" s="71">
        <f>IPA!B42</f>
        <v>0</v>
      </c>
      <c r="C42" s="68"/>
      <c r="D42" s="16"/>
      <c r="E42" s="14"/>
      <c r="F42" s="7"/>
      <c r="G42" s="7"/>
      <c r="H42" s="7"/>
      <c r="I42" s="7"/>
      <c r="J42" s="7"/>
      <c r="K42" s="8">
        <f t="shared" si="0"/>
        <v>0</v>
      </c>
      <c r="L42" s="7"/>
      <c r="M42" s="7"/>
      <c r="N42" s="7"/>
      <c r="O42" s="7"/>
      <c r="P42" s="7"/>
      <c r="Q42" s="7">
        <f t="shared" si="6"/>
        <v>0</v>
      </c>
      <c r="R42" s="7"/>
      <c r="S42" s="7"/>
      <c r="T42" s="7"/>
      <c r="U42" s="7"/>
      <c r="V42" s="7">
        <f t="shared" si="7"/>
        <v>0</v>
      </c>
      <c r="W42" s="8">
        <f t="shared" si="8"/>
        <v>0</v>
      </c>
    </row>
    <row r="43" spans="1:23">
      <c r="A43" s="70">
        <f>IPA!A43</f>
        <v>0</v>
      </c>
      <c r="B43" s="71">
        <f>IPA!B43</f>
        <v>0</v>
      </c>
      <c r="C43" s="68"/>
      <c r="D43" s="16"/>
      <c r="E43" s="14"/>
      <c r="F43" s="7"/>
      <c r="G43" s="7"/>
      <c r="H43" s="7"/>
      <c r="I43" s="7"/>
      <c r="J43" s="7"/>
      <c r="K43" s="8">
        <f t="shared" si="0"/>
        <v>0</v>
      </c>
      <c r="L43" s="7"/>
      <c r="M43" s="7"/>
      <c r="N43" s="7"/>
      <c r="O43" s="7"/>
      <c r="P43" s="7"/>
      <c r="Q43" s="7">
        <f t="shared" si="6"/>
        <v>0</v>
      </c>
      <c r="R43" s="7"/>
      <c r="S43" s="7"/>
      <c r="T43" s="7"/>
      <c r="U43" s="7"/>
      <c r="V43" s="7">
        <f t="shared" si="7"/>
        <v>0</v>
      </c>
      <c r="W43" s="8">
        <f t="shared" si="8"/>
        <v>0</v>
      </c>
    </row>
    <row r="44" spans="1:23">
      <c r="A44" s="70">
        <f>IPA!A44</f>
        <v>0</v>
      </c>
      <c r="B44" s="71">
        <f>IPA!B44</f>
        <v>0</v>
      </c>
      <c r="C44" s="68"/>
      <c r="D44" s="16"/>
      <c r="E44" s="14"/>
      <c r="F44" s="7"/>
      <c r="G44" s="7"/>
      <c r="H44" s="7"/>
      <c r="I44" s="7"/>
      <c r="J44" s="7"/>
      <c r="K44" s="8">
        <f t="shared" si="0"/>
        <v>0</v>
      </c>
      <c r="L44" s="7"/>
      <c r="M44" s="7"/>
      <c r="N44" s="7"/>
      <c r="O44" s="7"/>
      <c r="P44" s="7"/>
      <c r="Q44" s="7">
        <f t="shared" si="6"/>
        <v>0</v>
      </c>
      <c r="R44" s="7"/>
      <c r="S44" s="7"/>
      <c r="T44" s="7"/>
      <c r="U44" s="7"/>
      <c r="V44" s="7">
        <f t="shared" si="7"/>
        <v>0</v>
      </c>
      <c r="W44" s="8">
        <f t="shared" si="8"/>
        <v>0</v>
      </c>
    </row>
    <row r="45" spans="1:23">
      <c r="A45" s="70">
        <f>IPA!A45</f>
        <v>0</v>
      </c>
      <c r="B45" s="71">
        <f>IPA!B45</f>
        <v>0</v>
      </c>
      <c r="C45" s="68"/>
      <c r="D45" s="16"/>
      <c r="E45" s="14"/>
      <c r="F45" s="7"/>
      <c r="G45" s="7"/>
      <c r="H45" s="7"/>
      <c r="I45" s="7"/>
      <c r="J45" s="7"/>
      <c r="K45" s="8">
        <f t="shared" si="0"/>
        <v>0</v>
      </c>
      <c r="L45" s="7"/>
      <c r="M45" s="7"/>
      <c r="N45" s="7"/>
      <c r="O45" s="7"/>
      <c r="P45" s="7"/>
      <c r="Q45" s="7">
        <f t="shared" si="6"/>
        <v>0</v>
      </c>
      <c r="R45" s="7"/>
      <c r="S45" s="7"/>
      <c r="T45" s="7"/>
      <c r="U45" s="7"/>
      <c r="V45" s="7">
        <f t="shared" si="7"/>
        <v>0</v>
      </c>
      <c r="W45" s="8">
        <f t="shared" si="8"/>
        <v>0</v>
      </c>
    </row>
    <row r="46" spans="1:23">
      <c r="A46" s="70">
        <f>IPA!A46</f>
        <v>0</v>
      </c>
      <c r="B46" s="71">
        <f>IPA!B46</f>
        <v>0</v>
      </c>
      <c r="C46" s="68"/>
      <c r="D46" s="16"/>
      <c r="E46" s="14"/>
      <c r="F46" s="7"/>
      <c r="G46" s="7"/>
      <c r="H46" s="7"/>
      <c r="I46" s="7"/>
      <c r="J46" s="7"/>
      <c r="K46" s="8">
        <f t="shared" si="0"/>
        <v>0</v>
      </c>
      <c r="L46" s="7"/>
      <c r="M46" s="7"/>
      <c r="N46" s="7"/>
      <c r="O46" s="7"/>
      <c r="P46" s="7"/>
      <c r="Q46" s="7">
        <f t="shared" si="6"/>
        <v>0</v>
      </c>
      <c r="R46" s="7"/>
      <c r="S46" s="7"/>
      <c r="T46" s="7"/>
      <c r="U46" s="7"/>
      <c r="V46" s="7">
        <f t="shared" si="7"/>
        <v>0</v>
      </c>
      <c r="W46" s="8">
        <f t="shared" si="8"/>
        <v>0</v>
      </c>
    </row>
    <row r="47" spans="1:23">
      <c r="A47" s="70">
        <f>IPA!A47</f>
        <v>0</v>
      </c>
      <c r="B47" s="71">
        <f>IPA!B47</f>
        <v>0</v>
      </c>
      <c r="C47" s="68"/>
      <c r="D47" s="16"/>
      <c r="E47" s="14"/>
      <c r="F47" s="7"/>
      <c r="G47" s="7"/>
      <c r="H47" s="7"/>
      <c r="I47" s="7"/>
      <c r="J47" s="7"/>
      <c r="K47" s="8">
        <f t="shared" si="0"/>
        <v>0</v>
      </c>
      <c r="L47" s="7"/>
      <c r="M47" s="7"/>
      <c r="N47" s="7"/>
      <c r="O47" s="7"/>
      <c r="P47" s="7"/>
      <c r="Q47" s="7">
        <f t="shared" si="6"/>
        <v>0</v>
      </c>
      <c r="R47" s="7"/>
      <c r="S47" s="7"/>
      <c r="T47" s="7"/>
      <c r="U47" s="7"/>
      <c r="V47" s="7">
        <f t="shared" si="7"/>
        <v>0</v>
      </c>
      <c r="W47" s="8">
        <f t="shared" si="8"/>
        <v>0</v>
      </c>
    </row>
    <row r="48" spans="1:23">
      <c r="A48" s="70">
        <f>IPA!A48</f>
        <v>0</v>
      </c>
      <c r="B48" s="71">
        <f>IPA!B48</f>
        <v>0</v>
      </c>
      <c r="C48" s="68"/>
      <c r="D48" s="16"/>
      <c r="E48" s="14"/>
      <c r="F48" s="7"/>
      <c r="G48" s="7"/>
      <c r="H48" s="7"/>
      <c r="I48" s="7"/>
      <c r="J48" s="7"/>
      <c r="K48" s="8">
        <f t="shared" si="0"/>
        <v>0</v>
      </c>
      <c r="L48" s="7"/>
      <c r="M48" s="7"/>
      <c r="N48" s="7"/>
      <c r="O48" s="7"/>
      <c r="P48" s="7"/>
      <c r="Q48" s="7">
        <f t="shared" si="6"/>
        <v>0</v>
      </c>
      <c r="R48" s="7"/>
      <c r="S48" s="7"/>
      <c r="T48" s="7"/>
      <c r="U48" s="7"/>
      <c r="V48" s="7">
        <f t="shared" si="7"/>
        <v>0</v>
      </c>
      <c r="W48" s="8">
        <f t="shared" si="8"/>
        <v>0</v>
      </c>
    </row>
    <row r="49" spans="1:23">
      <c r="A49" s="70">
        <f>IPA!A49</f>
        <v>0</v>
      </c>
      <c r="B49" s="71">
        <f>IPA!B49</f>
        <v>0</v>
      </c>
      <c r="C49" s="68"/>
      <c r="D49" s="16"/>
      <c r="E49" s="14"/>
      <c r="F49" s="7"/>
      <c r="G49" s="7"/>
      <c r="H49" s="7"/>
      <c r="I49" s="7"/>
      <c r="J49" s="7"/>
      <c r="K49" s="8">
        <f t="shared" si="0"/>
        <v>0</v>
      </c>
      <c r="L49" s="7"/>
      <c r="M49" s="7"/>
      <c r="N49" s="7"/>
      <c r="O49" s="7"/>
      <c r="P49" s="7"/>
      <c r="Q49" s="7">
        <f t="shared" si="6"/>
        <v>0</v>
      </c>
      <c r="R49" s="7"/>
      <c r="S49" s="7"/>
      <c r="T49" s="7"/>
      <c r="U49" s="7"/>
      <c r="V49" s="7">
        <f t="shared" si="7"/>
        <v>0</v>
      </c>
      <c r="W49" s="8">
        <f t="shared" si="8"/>
        <v>0</v>
      </c>
    </row>
    <row r="50" spans="1:23">
      <c r="A50" s="70">
        <f>IPA!A50</f>
        <v>0</v>
      </c>
      <c r="B50" s="71">
        <f>IPA!B50</f>
        <v>0</v>
      </c>
      <c r="C50" s="68"/>
      <c r="D50" s="16"/>
      <c r="E50" s="14"/>
      <c r="F50" s="7"/>
      <c r="G50" s="7"/>
      <c r="H50" s="7"/>
      <c r="I50" s="7"/>
      <c r="J50" s="7"/>
      <c r="K50" s="8">
        <f t="shared" si="0"/>
        <v>0</v>
      </c>
      <c r="L50" s="7"/>
      <c r="M50" s="7"/>
      <c r="N50" s="7"/>
      <c r="O50" s="7"/>
      <c r="P50" s="7"/>
      <c r="Q50" s="7">
        <f t="shared" si="6"/>
        <v>0</v>
      </c>
      <c r="R50" s="7"/>
      <c r="S50" s="7"/>
      <c r="T50" s="7"/>
      <c r="U50" s="7"/>
      <c r="V50" s="7">
        <f t="shared" si="7"/>
        <v>0</v>
      </c>
      <c r="W50" s="8">
        <f t="shared" si="8"/>
        <v>0</v>
      </c>
    </row>
    <row r="51" spans="1:23">
      <c r="A51" s="70">
        <f>IPA!A51</f>
        <v>0</v>
      </c>
      <c r="B51" s="71">
        <f>IPA!B51</f>
        <v>0</v>
      </c>
      <c r="C51" s="68"/>
      <c r="D51" s="16"/>
      <c r="E51" s="14"/>
      <c r="F51" s="7"/>
      <c r="G51" s="7"/>
      <c r="H51" s="7"/>
      <c r="I51" s="7"/>
      <c r="J51" s="7"/>
      <c r="K51" s="8">
        <f t="shared" si="0"/>
        <v>0</v>
      </c>
      <c r="L51" s="7"/>
      <c r="M51" s="7"/>
      <c r="N51" s="7"/>
      <c r="O51" s="7"/>
      <c r="P51" s="7"/>
      <c r="Q51" s="7">
        <f t="shared" si="6"/>
        <v>0</v>
      </c>
      <c r="R51" s="7"/>
      <c r="S51" s="7"/>
      <c r="T51" s="7"/>
      <c r="U51" s="7"/>
      <c r="V51" s="7">
        <f t="shared" si="7"/>
        <v>0</v>
      </c>
      <c r="W51" s="8">
        <f t="shared" si="8"/>
        <v>0</v>
      </c>
    </row>
    <row r="52" spans="1:23">
      <c r="A52" s="70">
        <f>IPA!A52</f>
        <v>0</v>
      </c>
      <c r="B52" s="71">
        <f>IPA!B52</f>
        <v>0</v>
      </c>
      <c r="C52" s="68"/>
      <c r="D52" s="16"/>
      <c r="E52" s="14"/>
      <c r="F52" s="7"/>
      <c r="G52" s="7"/>
      <c r="H52" s="7"/>
      <c r="I52" s="7"/>
      <c r="J52" s="7"/>
      <c r="K52" s="8">
        <f t="shared" si="0"/>
        <v>0</v>
      </c>
      <c r="L52" s="7"/>
      <c r="M52" s="7"/>
      <c r="N52" s="7"/>
      <c r="O52" s="7"/>
      <c r="P52" s="7"/>
      <c r="Q52" s="7">
        <f t="shared" si="6"/>
        <v>0</v>
      </c>
      <c r="R52" s="7"/>
      <c r="S52" s="7"/>
      <c r="T52" s="7"/>
      <c r="U52" s="7"/>
      <c r="V52" s="7">
        <f t="shared" si="7"/>
        <v>0</v>
      </c>
      <c r="W52" s="8">
        <f t="shared" si="8"/>
        <v>0</v>
      </c>
    </row>
    <row r="53" spans="1:23">
      <c r="A53" s="70">
        <f>IPA!A53</f>
        <v>0</v>
      </c>
      <c r="B53" s="71">
        <f>IPA!B53</f>
        <v>0</v>
      </c>
      <c r="C53" s="68"/>
      <c r="D53" s="16"/>
      <c r="E53" s="14"/>
      <c r="F53" s="7"/>
      <c r="G53" s="7"/>
      <c r="H53" s="7"/>
      <c r="I53" s="7"/>
      <c r="J53" s="7"/>
      <c r="K53" s="8">
        <f t="shared" si="0"/>
        <v>0</v>
      </c>
      <c r="L53" s="7"/>
      <c r="M53" s="7"/>
      <c r="N53" s="7"/>
      <c r="O53" s="7"/>
      <c r="P53" s="7"/>
      <c r="Q53" s="7">
        <f t="shared" si="6"/>
        <v>0</v>
      </c>
      <c r="R53" s="7"/>
      <c r="S53" s="7"/>
      <c r="T53" s="7"/>
      <c r="U53" s="7"/>
      <c r="V53" s="7">
        <f t="shared" si="7"/>
        <v>0</v>
      </c>
      <c r="W53" s="8">
        <f t="shared" si="8"/>
        <v>0</v>
      </c>
    </row>
    <row r="54" spans="1:23">
      <c r="A54" s="70">
        <f>IPA!A54</f>
        <v>0</v>
      </c>
      <c r="B54" s="71">
        <f>IPA!B54</f>
        <v>0</v>
      </c>
      <c r="C54" s="68"/>
      <c r="D54" s="16"/>
      <c r="E54" s="14"/>
      <c r="F54" s="7"/>
      <c r="G54" s="7"/>
      <c r="H54" s="7"/>
      <c r="I54" s="7"/>
      <c r="J54" s="7"/>
      <c r="K54" s="8">
        <f t="shared" si="0"/>
        <v>0</v>
      </c>
      <c r="L54" s="7"/>
      <c r="M54" s="7"/>
      <c r="N54" s="7"/>
      <c r="O54" s="7"/>
      <c r="P54" s="7"/>
      <c r="Q54" s="7">
        <f t="shared" si="6"/>
        <v>0</v>
      </c>
      <c r="R54" s="7"/>
      <c r="S54" s="7"/>
      <c r="T54" s="7"/>
      <c r="U54" s="7"/>
      <c r="V54" s="7">
        <f t="shared" si="7"/>
        <v>0</v>
      </c>
      <c r="W54" s="8">
        <f t="shared" si="8"/>
        <v>0</v>
      </c>
    </row>
    <row r="55" spans="1:23">
      <c r="A55" s="70">
        <f>IPA!A55</f>
        <v>0</v>
      </c>
      <c r="B55" s="71">
        <f>IPA!B55</f>
        <v>0</v>
      </c>
      <c r="C55" s="68"/>
      <c r="D55" s="16"/>
      <c r="E55" s="14"/>
      <c r="F55" s="7"/>
      <c r="G55" s="7"/>
      <c r="H55" s="7"/>
      <c r="I55" s="7"/>
      <c r="J55" s="7"/>
      <c r="K55" s="8">
        <f t="shared" si="0"/>
        <v>0</v>
      </c>
      <c r="L55" s="7"/>
      <c r="M55" s="7"/>
      <c r="N55" s="7"/>
      <c r="O55" s="7"/>
      <c r="P55" s="7"/>
      <c r="Q55" s="7">
        <f t="shared" si="6"/>
        <v>0</v>
      </c>
      <c r="R55" s="7"/>
      <c r="S55" s="7"/>
      <c r="T55" s="7"/>
      <c r="U55" s="7"/>
      <c r="V55" s="7">
        <f t="shared" si="7"/>
        <v>0</v>
      </c>
      <c r="W55" s="8">
        <f t="shared" si="8"/>
        <v>0</v>
      </c>
    </row>
    <row r="56" spans="1:23">
      <c r="A56" s="70">
        <f>IPA!A56</f>
        <v>0</v>
      </c>
      <c r="B56" s="71">
        <f>IPA!B56</f>
        <v>0</v>
      </c>
      <c r="C56" s="68"/>
      <c r="D56" s="16"/>
      <c r="E56" s="14"/>
      <c r="F56" s="7"/>
      <c r="G56" s="7"/>
      <c r="H56" s="7"/>
      <c r="I56" s="7"/>
      <c r="J56" s="7"/>
      <c r="K56" s="8">
        <f t="shared" si="0"/>
        <v>0</v>
      </c>
      <c r="L56" s="7"/>
      <c r="M56" s="7"/>
      <c r="N56" s="7"/>
      <c r="O56" s="7"/>
      <c r="P56" s="7"/>
      <c r="Q56" s="7">
        <f t="shared" si="6"/>
        <v>0</v>
      </c>
      <c r="R56" s="7"/>
      <c r="S56" s="7"/>
      <c r="T56" s="7"/>
      <c r="U56" s="7"/>
      <c r="V56" s="7">
        <f t="shared" si="7"/>
        <v>0</v>
      </c>
      <c r="W56" s="8">
        <f t="shared" si="8"/>
        <v>0</v>
      </c>
    </row>
    <row r="57" spans="1:23">
      <c r="A57" s="70">
        <f>IPA!A57</f>
        <v>0</v>
      </c>
      <c r="B57" s="71">
        <f>IPA!B57</f>
        <v>0</v>
      </c>
      <c r="C57" s="68"/>
      <c r="D57" s="16"/>
      <c r="E57" s="14"/>
      <c r="F57" s="7"/>
      <c r="G57" s="7"/>
      <c r="H57" s="7"/>
      <c r="I57" s="7"/>
      <c r="J57" s="7"/>
      <c r="K57" s="8">
        <f t="shared" si="0"/>
        <v>0</v>
      </c>
      <c r="L57" s="7"/>
      <c r="M57" s="7"/>
      <c r="N57" s="7"/>
      <c r="O57" s="7"/>
      <c r="P57" s="7"/>
      <c r="Q57" s="7">
        <f t="shared" ref="Q57:Q82" si="9">SUM(L57:P57)</f>
        <v>0</v>
      </c>
      <c r="R57" s="7"/>
      <c r="S57" s="7"/>
      <c r="T57" s="7"/>
      <c r="U57" s="7"/>
      <c r="V57" s="7">
        <f t="shared" ref="V57:V82" si="10">SUM(R57:U57)</f>
        <v>0</v>
      </c>
      <c r="W57" s="8">
        <f t="shared" ref="W57:W82" si="11">SUM(Q57,V57)</f>
        <v>0</v>
      </c>
    </row>
    <row r="58" spans="1:23">
      <c r="A58" s="70">
        <f>IPA!A58</f>
        <v>0</v>
      </c>
      <c r="B58" s="71">
        <f>IPA!B58</f>
        <v>0</v>
      </c>
      <c r="C58" s="68"/>
      <c r="D58" s="16"/>
      <c r="E58" s="14"/>
      <c r="F58" s="7"/>
      <c r="G58" s="7"/>
      <c r="H58" s="7"/>
      <c r="I58" s="7"/>
      <c r="J58" s="7"/>
      <c r="K58" s="8">
        <f t="shared" si="0"/>
        <v>0</v>
      </c>
      <c r="L58" s="7"/>
      <c r="M58" s="7"/>
      <c r="N58" s="7"/>
      <c r="O58" s="7"/>
      <c r="P58" s="7"/>
      <c r="Q58" s="7">
        <f t="shared" si="9"/>
        <v>0</v>
      </c>
      <c r="R58" s="7"/>
      <c r="S58" s="7"/>
      <c r="T58" s="7"/>
      <c r="U58" s="7"/>
      <c r="V58" s="7">
        <f t="shared" si="10"/>
        <v>0</v>
      </c>
      <c r="W58" s="8">
        <f t="shared" si="11"/>
        <v>0</v>
      </c>
    </row>
    <row r="59" spans="1:23">
      <c r="A59" s="70">
        <f>IPA!A59</f>
        <v>0</v>
      </c>
      <c r="B59" s="71">
        <f>IPA!B59</f>
        <v>0</v>
      </c>
      <c r="C59" s="68"/>
      <c r="D59" s="16"/>
      <c r="E59" s="14"/>
      <c r="F59" s="7"/>
      <c r="G59" s="7"/>
      <c r="H59" s="7"/>
      <c r="I59" s="7"/>
      <c r="J59" s="7"/>
      <c r="K59" s="8">
        <f t="shared" si="0"/>
        <v>0</v>
      </c>
      <c r="L59" s="7"/>
      <c r="M59" s="7"/>
      <c r="N59" s="7"/>
      <c r="O59" s="7"/>
      <c r="P59" s="7"/>
      <c r="Q59" s="7">
        <f t="shared" si="9"/>
        <v>0</v>
      </c>
      <c r="R59" s="7"/>
      <c r="S59" s="7"/>
      <c r="T59" s="7"/>
      <c r="U59" s="7"/>
      <c r="V59" s="7">
        <f t="shared" si="10"/>
        <v>0</v>
      </c>
      <c r="W59" s="8">
        <f t="shared" si="11"/>
        <v>0</v>
      </c>
    </row>
    <row r="60" spans="1:23">
      <c r="A60" s="70">
        <f>IPA!A60</f>
        <v>0</v>
      </c>
      <c r="B60" s="71">
        <f>IPA!B60</f>
        <v>0</v>
      </c>
      <c r="C60" s="68"/>
      <c r="D60" s="16"/>
      <c r="E60" s="14"/>
      <c r="F60" s="7"/>
      <c r="G60" s="7"/>
      <c r="H60" s="7"/>
      <c r="I60" s="7"/>
      <c r="J60" s="7"/>
      <c r="K60" s="8">
        <f t="shared" si="0"/>
        <v>0</v>
      </c>
      <c r="L60" s="7"/>
      <c r="M60" s="7"/>
      <c r="N60" s="7"/>
      <c r="O60" s="7"/>
      <c r="P60" s="7"/>
      <c r="Q60" s="7">
        <f t="shared" si="9"/>
        <v>0</v>
      </c>
      <c r="R60" s="7"/>
      <c r="S60" s="7"/>
      <c r="T60" s="7"/>
      <c r="U60" s="7"/>
      <c r="V60" s="7">
        <f t="shared" si="10"/>
        <v>0</v>
      </c>
      <c r="W60" s="8">
        <f t="shared" si="11"/>
        <v>0</v>
      </c>
    </row>
    <row r="61" spans="1:23">
      <c r="A61" s="70">
        <f>IPA!A61</f>
        <v>0</v>
      </c>
      <c r="B61" s="71">
        <f>IPA!B61</f>
        <v>0</v>
      </c>
      <c r="C61" s="68"/>
      <c r="D61" s="16"/>
      <c r="E61" s="14"/>
      <c r="F61" s="7"/>
      <c r="G61" s="7"/>
      <c r="H61" s="7"/>
      <c r="I61" s="7"/>
      <c r="J61" s="7"/>
      <c r="K61" s="8">
        <f t="shared" si="0"/>
        <v>0</v>
      </c>
      <c r="L61" s="7"/>
      <c r="M61" s="7"/>
      <c r="N61" s="7"/>
      <c r="O61" s="7"/>
      <c r="P61" s="7"/>
      <c r="Q61" s="7">
        <f t="shared" si="9"/>
        <v>0</v>
      </c>
      <c r="R61" s="7"/>
      <c r="S61" s="7"/>
      <c r="T61" s="7"/>
      <c r="U61" s="7"/>
      <c r="V61" s="7">
        <f t="shared" si="10"/>
        <v>0</v>
      </c>
      <c r="W61" s="8">
        <f t="shared" si="11"/>
        <v>0</v>
      </c>
    </row>
    <row r="62" spans="1:23">
      <c r="A62" s="70">
        <f>IPA!A62</f>
        <v>0</v>
      </c>
      <c r="B62" s="71">
        <f>IPA!B62</f>
        <v>0</v>
      </c>
      <c r="C62" s="68"/>
      <c r="D62" s="16"/>
      <c r="E62" s="14"/>
      <c r="F62" s="7"/>
      <c r="G62" s="7"/>
      <c r="H62" s="7"/>
      <c r="I62" s="7"/>
      <c r="J62" s="7"/>
      <c r="K62" s="8">
        <f t="shared" si="0"/>
        <v>0</v>
      </c>
      <c r="L62" s="7"/>
      <c r="M62" s="7"/>
      <c r="N62" s="7"/>
      <c r="O62" s="7"/>
      <c r="P62" s="7"/>
      <c r="Q62" s="7">
        <f t="shared" si="9"/>
        <v>0</v>
      </c>
      <c r="R62" s="7"/>
      <c r="S62" s="7"/>
      <c r="T62" s="7"/>
      <c r="U62" s="7"/>
      <c r="V62" s="7">
        <f t="shared" si="10"/>
        <v>0</v>
      </c>
      <c r="W62" s="8">
        <f t="shared" si="11"/>
        <v>0</v>
      </c>
    </row>
    <row r="63" spans="1:23">
      <c r="A63" s="70">
        <f>IPA!A63</f>
        <v>0</v>
      </c>
      <c r="B63" s="71">
        <f>IPA!B63</f>
        <v>0</v>
      </c>
      <c r="C63" s="68"/>
      <c r="D63" s="16"/>
      <c r="E63" s="14"/>
      <c r="F63" s="7"/>
      <c r="G63" s="7"/>
      <c r="H63" s="7"/>
      <c r="I63" s="7"/>
      <c r="J63" s="7"/>
      <c r="K63" s="8">
        <f t="shared" si="0"/>
        <v>0</v>
      </c>
      <c r="L63" s="7"/>
      <c r="M63" s="7"/>
      <c r="N63" s="7"/>
      <c r="O63" s="7"/>
      <c r="P63" s="7"/>
      <c r="Q63" s="7">
        <f t="shared" si="9"/>
        <v>0</v>
      </c>
      <c r="R63" s="7"/>
      <c r="S63" s="7"/>
      <c r="T63" s="7"/>
      <c r="U63" s="7"/>
      <c r="V63" s="7">
        <f t="shared" si="10"/>
        <v>0</v>
      </c>
      <c r="W63" s="8">
        <f t="shared" si="11"/>
        <v>0</v>
      </c>
    </row>
    <row r="64" spans="1:23">
      <c r="A64" s="70">
        <f>IPA!A64</f>
        <v>0</v>
      </c>
      <c r="B64" s="71">
        <f>IPA!B64</f>
        <v>0</v>
      </c>
      <c r="C64" s="68"/>
      <c r="D64" s="16"/>
      <c r="E64" s="14"/>
      <c r="F64" s="7"/>
      <c r="G64" s="7"/>
      <c r="H64" s="7"/>
      <c r="I64" s="7"/>
      <c r="J64" s="7"/>
      <c r="K64" s="8">
        <f t="shared" si="0"/>
        <v>0</v>
      </c>
      <c r="L64" s="7"/>
      <c r="M64" s="7"/>
      <c r="N64" s="7"/>
      <c r="O64" s="7"/>
      <c r="P64" s="7"/>
      <c r="Q64" s="7">
        <f t="shared" si="9"/>
        <v>0</v>
      </c>
      <c r="R64" s="7"/>
      <c r="S64" s="7"/>
      <c r="T64" s="7"/>
      <c r="U64" s="7"/>
      <c r="V64" s="7">
        <f t="shared" si="10"/>
        <v>0</v>
      </c>
      <c r="W64" s="8">
        <f t="shared" si="11"/>
        <v>0</v>
      </c>
    </row>
    <row r="65" spans="1:23">
      <c r="A65" s="70">
        <f>IPA!A65</f>
        <v>0</v>
      </c>
      <c r="B65" s="71">
        <f>IPA!B65</f>
        <v>0</v>
      </c>
      <c r="C65" s="68"/>
      <c r="D65" s="16"/>
      <c r="E65" s="14"/>
      <c r="F65" s="7"/>
      <c r="G65" s="7"/>
      <c r="H65" s="7"/>
      <c r="I65" s="7"/>
      <c r="J65" s="7"/>
      <c r="K65" s="8">
        <f t="shared" si="0"/>
        <v>0</v>
      </c>
      <c r="L65" s="7"/>
      <c r="M65" s="7"/>
      <c r="N65" s="7"/>
      <c r="O65" s="7"/>
      <c r="P65" s="7"/>
      <c r="Q65" s="7">
        <f t="shared" si="9"/>
        <v>0</v>
      </c>
      <c r="R65" s="7"/>
      <c r="S65" s="7"/>
      <c r="T65" s="7"/>
      <c r="U65" s="7"/>
      <c r="V65" s="7">
        <f t="shared" si="10"/>
        <v>0</v>
      </c>
      <c r="W65" s="8">
        <f t="shared" si="11"/>
        <v>0</v>
      </c>
    </row>
    <row r="66" spans="1:23">
      <c r="A66" s="70">
        <f>IPA!A66</f>
        <v>0</v>
      </c>
      <c r="B66" s="71">
        <f>IPA!B66</f>
        <v>0</v>
      </c>
      <c r="C66" s="68"/>
      <c r="D66" s="16"/>
      <c r="E66" s="14"/>
      <c r="F66" s="7"/>
      <c r="G66" s="7"/>
      <c r="H66" s="7"/>
      <c r="I66" s="7"/>
      <c r="J66" s="7"/>
      <c r="K66" s="8">
        <f t="shared" si="0"/>
        <v>0</v>
      </c>
      <c r="L66" s="7"/>
      <c r="M66" s="7"/>
      <c r="N66" s="7"/>
      <c r="O66" s="7"/>
      <c r="P66" s="7"/>
      <c r="Q66" s="7">
        <f t="shared" si="9"/>
        <v>0</v>
      </c>
      <c r="R66" s="7"/>
      <c r="S66" s="7"/>
      <c r="T66" s="7"/>
      <c r="U66" s="7"/>
      <c r="V66" s="7">
        <f t="shared" si="10"/>
        <v>0</v>
      </c>
      <c r="W66" s="8">
        <f t="shared" si="11"/>
        <v>0</v>
      </c>
    </row>
    <row r="67" spans="1:23">
      <c r="A67" s="70">
        <f>IPA!A67</f>
        <v>0</v>
      </c>
      <c r="B67" s="71">
        <f>IPA!B67</f>
        <v>0</v>
      </c>
      <c r="C67" s="68"/>
      <c r="D67" s="16"/>
      <c r="E67" s="14"/>
      <c r="F67" s="7"/>
      <c r="G67" s="7"/>
      <c r="H67" s="7"/>
      <c r="I67" s="7"/>
      <c r="J67" s="7"/>
      <c r="K67" s="8">
        <f t="shared" si="0"/>
        <v>0</v>
      </c>
      <c r="L67" s="7"/>
      <c r="M67" s="7"/>
      <c r="N67" s="7"/>
      <c r="O67" s="7"/>
      <c r="P67" s="7"/>
      <c r="Q67" s="7">
        <f t="shared" si="9"/>
        <v>0</v>
      </c>
      <c r="R67" s="7"/>
      <c r="S67" s="7"/>
      <c r="T67" s="7"/>
      <c r="U67" s="7"/>
      <c r="V67" s="7">
        <f t="shared" si="10"/>
        <v>0</v>
      </c>
      <c r="W67" s="8">
        <f t="shared" si="11"/>
        <v>0</v>
      </c>
    </row>
    <row r="68" spans="1:23">
      <c r="A68" s="70">
        <f>IPA!A68</f>
        <v>0</v>
      </c>
      <c r="B68" s="71">
        <f>IPA!B68</f>
        <v>0</v>
      </c>
      <c r="C68" s="68"/>
      <c r="D68" s="16"/>
      <c r="E68" s="14"/>
      <c r="F68" s="7"/>
      <c r="G68" s="7"/>
      <c r="H68" s="7"/>
      <c r="I68" s="7"/>
      <c r="J68" s="7"/>
      <c r="K68" s="8">
        <f t="shared" si="0"/>
        <v>0</v>
      </c>
      <c r="L68" s="7"/>
      <c r="M68" s="7"/>
      <c r="N68" s="7"/>
      <c r="O68" s="7"/>
      <c r="P68" s="7"/>
      <c r="Q68" s="7">
        <f t="shared" si="9"/>
        <v>0</v>
      </c>
      <c r="R68" s="7"/>
      <c r="S68" s="7"/>
      <c r="T68" s="7"/>
      <c r="U68" s="7"/>
      <c r="V68" s="7">
        <f t="shared" si="10"/>
        <v>0</v>
      </c>
      <c r="W68" s="8">
        <f t="shared" si="11"/>
        <v>0</v>
      </c>
    </row>
    <row r="69" spans="1:23">
      <c r="A69" s="70">
        <f>IPA!A69</f>
        <v>0</v>
      </c>
      <c r="B69" s="71">
        <f>IPA!B69</f>
        <v>0</v>
      </c>
      <c r="C69" s="68"/>
      <c r="D69" s="16"/>
      <c r="E69" s="14"/>
      <c r="F69" s="7"/>
      <c r="G69" s="7"/>
      <c r="H69" s="7"/>
      <c r="I69" s="7"/>
      <c r="J69" s="7"/>
      <c r="K69" s="8">
        <f t="shared" ref="K69:K123" si="12">SUM(D69:J69)</f>
        <v>0</v>
      </c>
      <c r="L69" s="7"/>
      <c r="M69" s="7"/>
      <c r="N69" s="7"/>
      <c r="O69" s="7"/>
      <c r="P69" s="7"/>
      <c r="Q69" s="7">
        <f t="shared" si="9"/>
        <v>0</v>
      </c>
      <c r="R69" s="7"/>
      <c r="S69" s="7"/>
      <c r="T69" s="7"/>
      <c r="U69" s="7"/>
      <c r="V69" s="7">
        <f t="shared" si="10"/>
        <v>0</v>
      </c>
      <c r="W69" s="8">
        <f t="shared" si="11"/>
        <v>0</v>
      </c>
    </row>
    <row r="70" spans="1:23">
      <c r="A70" s="70">
        <f>IPA!A70</f>
        <v>0</v>
      </c>
      <c r="B70" s="71">
        <f>IPA!B70</f>
        <v>0</v>
      </c>
      <c r="C70" s="68"/>
      <c r="D70" s="16"/>
      <c r="E70" s="14"/>
      <c r="F70" s="7"/>
      <c r="G70" s="7"/>
      <c r="H70" s="7"/>
      <c r="I70" s="7"/>
      <c r="J70" s="7"/>
      <c r="K70" s="8">
        <f t="shared" si="12"/>
        <v>0</v>
      </c>
      <c r="L70" s="7"/>
      <c r="M70" s="7"/>
      <c r="N70" s="7"/>
      <c r="O70" s="7"/>
      <c r="P70" s="7"/>
      <c r="Q70" s="7">
        <f t="shared" si="9"/>
        <v>0</v>
      </c>
      <c r="R70" s="7"/>
      <c r="S70" s="7"/>
      <c r="T70" s="7"/>
      <c r="U70" s="7"/>
      <c r="V70" s="7">
        <f t="shared" si="10"/>
        <v>0</v>
      </c>
      <c r="W70" s="8">
        <f t="shared" si="11"/>
        <v>0</v>
      </c>
    </row>
    <row r="71" spans="1:23">
      <c r="A71" s="70">
        <f>IPA!A71</f>
        <v>0</v>
      </c>
      <c r="B71" s="71">
        <f>IPA!B71</f>
        <v>0</v>
      </c>
      <c r="C71" s="68"/>
      <c r="D71" s="16"/>
      <c r="E71" s="14"/>
      <c r="F71" s="7"/>
      <c r="G71" s="7"/>
      <c r="H71" s="7"/>
      <c r="I71" s="7"/>
      <c r="J71" s="7"/>
      <c r="K71" s="8">
        <f t="shared" si="12"/>
        <v>0</v>
      </c>
      <c r="L71" s="7"/>
      <c r="M71" s="7"/>
      <c r="N71" s="7"/>
      <c r="O71" s="7"/>
      <c r="P71" s="7"/>
      <c r="Q71" s="7">
        <f t="shared" si="9"/>
        <v>0</v>
      </c>
      <c r="R71" s="7"/>
      <c r="S71" s="7"/>
      <c r="T71" s="7"/>
      <c r="U71" s="7"/>
      <c r="V71" s="7">
        <f t="shared" si="10"/>
        <v>0</v>
      </c>
      <c r="W71" s="8">
        <f t="shared" si="11"/>
        <v>0</v>
      </c>
    </row>
    <row r="72" spans="1:23">
      <c r="A72" s="70">
        <f>IPA!A72</f>
        <v>0</v>
      </c>
      <c r="B72" s="71">
        <f>IPA!B72</f>
        <v>0</v>
      </c>
      <c r="C72" s="68"/>
      <c r="D72" s="16"/>
      <c r="E72" s="14"/>
      <c r="F72" s="7"/>
      <c r="G72" s="7"/>
      <c r="H72" s="7"/>
      <c r="I72" s="7"/>
      <c r="J72" s="7"/>
      <c r="K72" s="8">
        <f t="shared" si="12"/>
        <v>0</v>
      </c>
      <c r="L72" s="7"/>
      <c r="M72" s="7"/>
      <c r="N72" s="7"/>
      <c r="O72" s="7"/>
      <c r="P72" s="7"/>
      <c r="Q72" s="7">
        <f t="shared" si="9"/>
        <v>0</v>
      </c>
      <c r="R72" s="7"/>
      <c r="S72" s="7"/>
      <c r="T72" s="7"/>
      <c r="U72" s="7"/>
      <c r="V72" s="7">
        <f t="shared" si="10"/>
        <v>0</v>
      </c>
      <c r="W72" s="8">
        <f t="shared" si="11"/>
        <v>0</v>
      </c>
    </row>
    <row r="73" spans="1:23">
      <c r="A73" s="70">
        <f>IPA!A73</f>
        <v>0</v>
      </c>
      <c r="B73" s="71">
        <f>IPA!B73</f>
        <v>0</v>
      </c>
      <c r="C73" s="68"/>
      <c r="D73" s="16"/>
      <c r="E73" s="14"/>
      <c r="F73" s="7"/>
      <c r="G73" s="7"/>
      <c r="H73" s="7"/>
      <c r="I73" s="7"/>
      <c r="J73" s="7"/>
      <c r="K73" s="8">
        <f t="shared" si="12"/>
        <v>0</v>
      </c>
      <c r="L73" s="7"/>
      <c r="M73" s="7"/>
      <c r="N73" s="7"/>
      <c r="O73" s="7"/>
      <c r="P73" s="7"/>
      <c r="Q73" s="7">
        <f t="shared" si="9"/>
        <v>0</v>
      </c>
      <c r="R73" s="7"/>
      <c r="S73" s="7"/>
      <c r="T73" s="7"/>
      <c r="U73" s="7"/>
      <c r="V73" s="7">
        <f t="shared" si="10"/>
        <v>0</v>
      </c>
      <c r="W73" s="8">
        <f t="shared" si="11"/>
        <v>0</v>
      </c>
    </row>
    <row r="74" spans="1:23">
      <c r="A74" s="70">
        <f>IPA!A74</f>
        <v>0</v>
      </c>
      <c r="B74" s="71">
        <f>IPA!B74</f>
        <v>0</v>
      </c>
      <c r="C74" s="68"/>
      <c r="D74" s="16"/>
      <c r="E74" s="14"/>
      <c r="F74" s="7"/>
      <c r="G74" s="7"/>
      <c r="H74" s="7"/>
      <c r="I74" s="7"/>
      <c r="J74" s="7"/>
      <c r="K74" s="8">
        <f t="shared" si="12"/>
        <v>0</v>
      </c>
      <c r="L74" s="7"/>
      <c r="M74" s="7"/>
      <c r="N74" s="7"/>
      <c r="O74" s="7"/>
      <c r="P74" s="7"/>
      <c r="Q74" s="7">
        <f t="shared" si="9"/>
        <v>0</v>
      </c>
      <c r="R74" s="7"/>
      <c r="S74" s="7"/>
      <c r="T74" s="7"/>
      <c r="U74" s="7"/>
      <c r="V74" s="7">
        <f t="shared" si="10"/>
        <v>0</v>
      </c>
      <c r="W74" s="8">
        <f t="shared" si="11"/>
        <v>0</v>
      </c>
    </row>
    <row r="75" spans="1:23">
      <c r="A75" s="70">
        <f>IPA!A75</f>
        <v>0</v>
      </c>
      <c r="B75" s="71">
        <f>IPA!B75</f>
        <v>0</v>
      </c>
      <c r="C75" s="68"/>
      <c r="D75" s="16"/>
      <c r="E75" s="14"/>
      <c r="F75" s="7"/>
      <c r="G75" s="7"/>
      <c r="H75" s="7"/>
      <c r="I75" s="7"/>
      <c r="J75" s="7"/>
      <c r="K75" s="8">
        <f t="shared" si="12"/>
        <v>0</v>
      </c>
      <c r="L75" s="7"/>
      <c r="M75" s="7"/>
      <c r="N75" s="7"/>
      <c r="O75" s="7"/>
      <c r="P75" s="7"/>
      <c r="Q75" s="7">
        <f t="shared" si="9"/>
        <v>0</v>
      </c>
      <c r="R75" s="7"/>
      <c r="S75" s="7"/>
      <c r="T75" s="7"/>
      <c r="U75" s="7"/>
      <c r="V75" s="7">
        <f t="shared" si="10"/>
        <v>0</v>
      </c>
      <c r="W75" s="8">
        <f t="shared" si="11"/>
        <v>0</v>
      </c>
    </row>
    <row r="76" spans="1:23">
      <c r="A76" s="70">
        <f>IPA!A76</f>
        <v>0</v>
      </c>
      <c r="B76" s="71">
        <f>IPA!B76</f>
        <v>0</v>
      </c>
      <c r="C76" s="68"/>
      <c r="D76" s="16"/>
      <c r="E76" s="14"/>
      <c r="F76" s="7"/>
      <c r="G76" s="7"/>
      <c r="H76" s="7"/>
      <c r="I76" s="7"/>
      <c r="J76" s="7"/>
      <c r="K76" s="8">
        <f t="shared" si="12"/>
        <v>0</v>
      </c>
      <c r="L76" s="7"/>
      <c r="M76" s="7"/>
      <c r="N76" s="7"/>
      <c r="O76" s="7"/>
      <c r="P76" s="7"/>
      <c r="Q76" s="7">
        <f t="shared" si="9"/>
        <v>0</v>
      </c>
      <c r="R76" s="7"/>
      <c r="S76" s="7"/>
      <c r="T76" s="7"/>
      <c r="U76" s="7"/>
      <c r="V76" s="7">
        <f t="shared" si="10"/>
        <v>0</v>
      </c>
      <c r="W76" s="8">
        <f t="shared" si="11"/>
        <v>0</v>
      </c>
    </row>
    <row r="77" spans="1:23">
      <c r="A77" s="70">
        <f>IPA!A77</f>
        <v>0</v>
      </c>
      <c r="B77" s="71">
        <f>IPA!B77</f>
        <v>0</v>
      </c>
      <c r="C77" s="68"/>
      <c r="D77" s="16"/>
      <c r="E77" s="14"/>
      <c r="F77" s="7"/>
      <c r="G77" s="7"/>
      <c r="H77" s="7"/>
      <c r="I77" s="7"/>
      <c r="J77" s="7"/>
      <c r="K77" s="8">
        <f t="shared" si="12"/>
        <v>0</v>
      </c>
      <c r="L77" s="7"/>
      <c r="M77" s="7"/>
      <c r="N77" s="7"/>
      <c r="O77" s="7"/>
      <c r="P77" s="7"/>
      <c r="Q77" s="7">
        <f t="shared" si="9"/>
        <v>0</v>
      </c>
      <c r="R77" s="7"/>
      <c r="S77" s="7"/>
      <c r="T77" s="7"/>
      <c r="U77" s="7"/>
      <c r="V77" s="7">
        <f t="shared" si="10"/>
        <v>0</v>
      </c>
      <c r="W77" s="8">
        <f t="shared" si="11"/>
        <v>0</v>
      </c>
    </row>
    <row r="78" spans="1:23">
      <c r="A78" s="70">
        <f>IPA!A78</f>
        <v>0</v>
      </c>
      <c r="B78" s="71">
        <f>IPA!B78</f>
        <v>0</v>
      </c>
      <c r="C78" s="68"/>
      <c r="D78" s="16"/>
      <c r="E78" s="14"/>
      <c r="F78" s="7"/>
      <c r="G78" s="7"/>
      <c r="H78" s="7"/>
      <c r="I78" s="7"/>
      <c r="J78" s="7"/>
      <c r="K78" s="8">
        <f t="shared" si="12"/>
        <v>0</v>
      </c>
      <c r="L78" s="7"/>
      <c r="M78" s="7"/>
      <c r="N78" s="7"/>
      <c r="O78" s="7"/>
      <c r="P78" s="7"/>
      <c r="Q78" s="7">
        <f t="shared" si="9"/>
        <v>0</v>
      </c>
      <c r="R78" s="7"/>
      <c r="S78" s="7"/>
      <c r="T78" s="7"/>
      <c r="U78" s="7"/>
      <c r="V78" s="7">
        <f t="shared" si="10"/>
        <v>0</v>
      </c>
      <c r="W78" s="8">
        <f t="shared" si="11"/>
        <v>0</v>
      </c>
    </row>
    <row r="79" spans="1:23">
      <c r="A79" s="70">
        <f>IPA!A79</f>
        <v>0</v>
      </c>
      <c r="B79" s="71">
        <f>IPA!B79</f>
        <v>0</v>
      </c>
      <c r="C79" s="68"/>
      <c r="D79" s="16"/>
      <c r="E79" s="14"/>
      <c r="F79" s="7"/>
      <c r="G79" s="7"/>
      <c r="H79" s="7"/>
      <c r="I79" s="7"/>
      <c r="J79" s="7"/>
      <c r="K79" s="8">
        <f t="shared" si="12"/>
        <v>0</v>
      </c>
      <c r="L79" s="7"/>
      <c r="M79" s="7"/>
      <c r="N79" s="7"/>
      <c r="O79" s="7"/>
      <c r="P79" s="7"/>
      <c r="Q79" s="7">
        <f t="shared" si="9"/>
        <v>0</v>
      </c>
      <c r="R79" s="7"/>
      <c r="S79" s="7"/>
      <c r="T79" s="7"/>
      <c r="U79" s="7"/>
      <c r="V79" s="7">
        <f t="shared" si="10"/>
        <v>0</v>
      </c>
      <c r="W79" s="8">
        <f t="shared" si="11"/>
        <v>0</v>
      </c>
    </row>
    <row r="80" spans="1:23">
      <c r="A80" s="70">
        <f>IPA!A80</f>
        <v>0</v>
      </c>
      <c r="B80" s="71">
        <f>IPA!B80</f>
        <v>0</v>
      </c>
      <c r="C80" s="68"/>
      <c r="D80" s="16"/>
      <c r="E80" s="14"/>
      <c r="F80" s="7"/>
      <c r="G80" s="7"/>
      <c r="H80" s="7"/>
      <c r="I80" s="7"/>
      <c r="J80" s="7"/>
      <c r="K80" s="8">
        <f t="shared" si="12"/>
        <v>0</v>
      </c>
      <c r="L80" s="7"/>
      <c r="M80" s="7"/>
      <c r="N80" s="7"/>
      <c r="O80" s="7"/>
      <c r="P80" s="7"/>
      <c r="Q80" s="7">
        <f t="shared" si="9"/>
        <v>0</v>
      </c>
      <c r="R80" s="7"/>
      <c r="S80" s="7"/>
      <c r="T80" s="7"/>
      <c r="U80" s="7"/>
      <c r="V80" s="7">
        <f t="shared" si="10"/>
        <v>0</v>
      </c>
      <c r="W80" s="8">
        <f t="shared" si="11"/>
        <v>0</v>
      </c>
    </row>
    <row r="81" spans="1:23">
      <c r="A81" s="70">
        <f>IPA!A81</f>
        <v>0</v>
      </c>
      <c r="B81" s="71">
        <f>IPA!B81</f>
        <v>0</v>
      </c>
      <c r="C81" s="68"/>
      <c r="D81" s="16"/>
      <c r="E81" s="14"/>
      <c r="F81" s="7"/>
      <c r="G81" s="7"/>
      <c r="H81" s="7"/>
      <c r="I81" s="7"/>
      <c r="J81" s="7"/>
      <c r="K81" s="8">
        <f t="shared" si="12"/>
        <v>0</v>
      </c>
      <c r="L81" s="7"/>
      <c r="M81" s="7"/>
      <c r="N81" s="7"/>
      <c r="O81" s="7"/>
      <c r="P81" s="7"/>
      <c r="Q81" s="7">
        <f t="shared" si="9"/>
        <v>0</v>
      </c>
      <c r="R81" s="7"/>
      <c r="S81" s="7"/>
      <c r="T81" s="7"/>
      <c r="U81" s="7"/>
      <c r="V81" s="7">
        <f t="shared" si="10"/>
        <v>0</v>
      </c>
      <c r="W81" s="8">
        <f t="shared" si="11"/>
        <v>0</v>
      </c>
    </row>
    <row r="82" spans="1:23">
      <c r="A82" s="70">
        <f>IPA!A82</f>
        <v>0</v>
      </c>
      <c r="B82" s="71">
        <f>IPA!B82</f>
        <v>0</v>
      </c>
      <c r="C82" s="68"/>
      <c r="D82" s="16"/>
      <c r="E82" s="14"/>
      <c r="F82" s="7"/>
      <c r="G82" s="7"/>
      <c r="H82" s="7"/>
      <c r="I82" s="7"/>
      <c r="J82" s="7"/>
      <c r="K82" s="8">
        <f t="shared" si="12"/>
        <v>0</v>
      </c>
      <c r="L82" s="7"/>
      <c r="M82" s="7"/>
      <c r="N82" s="7"/>
      <c r="O82" s="7"/>
      <c r="P82" s="7"/>
      <c r="Q82" s="7">
        <f t="shared" si="9"/>
        <v>0</v>
      </c>
      <c r="R82" s="7"/>
      <c r="S82" s="7"/>
      <c r="T82" s="7"/>
      <c r="U82" s="7"/>
      <c r="V82" s="7">
        <f t="shared" si="10"/>
        <v>0</v>
      </c>
      <c r="W82" s="8">
        <f t="shared" si="11"/>
        <v>0</v>
      </c>
    </row>
    <row r="83" spans="1:23">
      <c r="A83" s="70">
        <f>IPA!A83</f>
        <v>0</v>
      </c>
      <c r="B83" s="71">
        <f>IPA!B83</f>
        <v>0</v>
      </c>
      <c r="C83" s="68"/>
      <c r="D83" s="16"/>
      <c r="E83" s="14"/>
      <c r="F83" s="7"/>
      <c r="G83" s="7"/>
      <c r="H83" s="7"/>
      <c r="I83" s="7"/>
      <c r="J83" s="7"/>
      <c r="K83" s="8">
        <f t="shared" si="12"/>
        <v>0</v>
      </c>
      <c r="L83" s="7"/>
      <c r="M83" s="7"/>
      <c r="N83" s="7"/>
      <c r="O83" s="7"/>
      <c r="P83" s="7"/>
      <c r="Q83" s="7">
        <f t="shared" ref="Q83:Q123" si="13">SUM(L83:P83)</f>
        <v>0</v>
      </c>
      <c r="R83" s="7"/>
      <c r="S83" s="7"/>
      <c r="T83" s="7"/>
      <c r="U83" s="7"/>
      <c r="V83" s="7">
        <f t="shared" ref="V83:V123" si="14">SUM(R83:U83)</f>
        <v>0</v>
      </c>
      <c r="W83" s="8">
        <f t="shared" ref="W83:W123" si="15">SUM(Q83,V83)</f>
        <v>0</v>
      </c>
    </row>
    <row r="84" spans="1:23">
      <c r="A84" s="70">
        <f>IPA!A84</f>
        <v>0</v>
      </c>
      <c r="B84" s="71">
        <f>IPA!B84</f>
        <v>0</v>
      </c>
      <c r="C84" s="68"/>
      <c r="D84" s="16"/>
      <c r="E84" s="14"/>
      <c r="F84" s="7"/>
      <c r="G84" s="7"/>
      <c r="H84" s="7"/>
      <c r="I84" s="7"/>
      <c r="J84" s="7"/>
      <c r="K84" s="8">
        <f t="shared" si="12"/>
        <v>0</v>
      </c>
      <c r="L84" s="7"/>
      <c r="M84" s="7"/>
      <c r="N84" s="7"/>
      <c r="O84" s="7"/>
      <c r="P84" s="7"/>
      <c r="Q84" s="7">
        <f t="shared" si="13"/>
        <v>0</v>
      </c>
      <c r="R84" s="7"/>
      <c r="S84" s="7"/>
      <c r="T84" s="7"/>
      <c r="U84" s="7"/>
      <c r="V84" s="7">
        <f t="shared" si="14"/>
        <v>0</v>
      </c>
      <c r="W84" s="8">
        <f t="shared" si="15"/>
        <v>0</v>
      </c>
    </row>
    <row r="85" spans="1:23">
      <c r="A85" s="70">
        <f>IPA!A85</f>
        <v>0</v>
      </c>
      <c r="B85" s="71">
        <f>IPA!B85</f>
        <v>0</v>
      </c>
      <c r="C85" s="68"/>
      <c r="D85" s="16"/>
      <c r="E85" s="14"/>
      <c r="F85" s="7"/>
      <c r="G85" s="7"/>
      <c r="H85" s="7"/>
      <c r="I85" s="7"/>
      <c r="J85" s="7"/>
      <c r="K85" s="8">
        <f t="shared" si="12"/>
        <v>0</v>
      </c>
      <c r="L85" s="7"/>
      <c r="M85" s="7"/>
      <c r="N85" s="7"/>
      <c r="O85" s="7"/>
      <c r="P85" s="7"/>
      <c r="Q85" s="7">
        <f t="shared" si="13"/>
        <v>0</v>
      </c>
      <c r="R85" s="7"/>
      <c r="S85" s="7"/>
      <c r="T85" s="7"/>
      <c r="U85" s="7"/>
      <c r="V85" s="7">
        <f t="shared" si="14"/>
        <v>0</v>
      </c>
      <c r="W85" s="8">
        <f t="shared" si="15"/>
        <v>0</v>
      </c>
    </row>
    <row r="86" spans="1:23">
      <c r="A86" s="70">
        <f>IPA!A86</f>
        <v>0</v>
      </c>
      <c r="B86" s="71">
        <f>IPA!B86</f>
        <v>0</v>
      </c>
      <c r="C86" s="68"/>
      <c r="D86" s="16"/>
      <c r="E86" s="14"/>
      <c r="F86" s="7"/>
      <c r="G86" s="7"/>
      <c r="H86" s="7"/>
      <c r="I86" s="7"/>
      <c r="J86" s="7"/>
      <c r="K86" s="8">
        <f t="shared" si="12"/>
        <v>0</v>
      </c>
      <c r="L86" s="7"/>
      <c r="M86" s="7"/>
      <c r="N86" s="7"/>
      <c r="O86" s="7"/>
      <c r="P86" s="7"/>
      <c r="Q86" s="7">
        <f t="shared" si="13"/>
        <v>0</v>
      </c>
      <c r="R86" s="7"/>
      <c r="S86" s="7"/>
      <c r="T86" s="7"/>
      <c r="U86" s="7"/>
      <c r="V86" s="7">
        <f t="shared" si="14"/>
        <v>0</v>
      </c>
      <c r="W86" s="8">
        <f t="shared" si="15"/>
        <v>0</v>
      </c>
    </row>
    <row r="87" spans="1:23">
      <c r="A87" s="70">
        <f>IPA!A87</f>
        <v>0</v>
      </c>
      <c r="B87" s="71">
        <f>IPA!B87</f>
        <v>0</v>
      </c>
      <c r="C87" s="68"/>
      <c r="D87" s="16"/>
      <c r="E87" s="14"/>
      <c r="F87" s="7"/>
      <c r="G87" s="7"/>
      <c r="H87" s="7"/>
      <c r="I87" s="7"/>
      <c r="J87" s="7"/>
      <c r="K87" s="8">
        <f t="shared" si="12"/>
        <v>0</v>
      </c>
      <c r="L87" s="7"/>
      <c r="M87" s="7"/>
      <c r="N87" s="7"/>
      <c r="O87" s="7"/>
      <c r="P87" s="7"/>
      <c r="Q87" s="7">
        <f t="shared" si="13"/>
        <v>0</v>
      </c>
      <c r="R87" s="7"/>
      <c r="S87" s="7"/>
      <c r="T87" s="7"/>
      <c r="U87" s="7"/>
      <c r="V87" s="7">
        <f t="shared" si="14"/>
        <v>0</v>
      </c>
      <c r="W87" s="8">
        <f t="shared" si="15"/>
        <v>0</v>
      </c>
    </row>
    <row r="88" spans="1:23">
      <c r="A88" s="70">
        <f>IPA!A88</f>
        <v>0</v>
      </c>
      <c r="B88" s="71">
        <f>IPA!B88</f>
        <v>0</v>
      </c>
      <c r="C88" s="68"/>
      <c r="D88" s="16"/>
      <c r="E88" s="14"/>
      <c r="F88" s="7"/>
      <c r="G88" s="7"/>
      <c r="H88" s="7"/>
      <c r="I88" s="7"/>
      <c r="J88" s="7"/>
      <c r="K88" s="8">
        <f t="shared" si="12"/>
        <v>0</v>
      </c>
      <c r="L88" s="7"/>
      <c r="M88" s="7"/>
      <c r="N88" s="7"/>
      <c r="O88" s="7"/>
      <c r="P88" s="7"/>
      <c r="Q88" s="7">
        <f t="shared" si="13"/>
        <v>0</v>
      </c>
      <c r="R88" s="7"/>
      <c r="S88" s="7"/>
      <c r="T88" s="7"/>
      <c r="U88" s="7"/>
      <c r="V88" s="7">
        <f t="shared" si="14"/>
        <v>0</v>
      </c>
      <c r="W88" s="8">
        <f t="shared" si="15"/>
        <v>0</v>
      </c>
    </row>
    <row r="89" spans="1:23">
      <c r="A89" s="70">
        <f>IPA!A89</f>
        <v>0</v>
      </c>
      <c r="B89" s="71">
        <f>IPA!B89</f>
        <v>0</v>
      </c>
      <c r="C89" s="68"/>
      <c r="D89" s="16"/>
      <c r="E89" s="14"/>
      <c r="F89" s="7"/>
      <c r="G89" s="7"/>
      <c r="H89" s="7"/>
      <c r="I89" s="7"/>
      <c r="J89" s="7"/>
      <c r="K89" s="8">
        <f t="shared" si="12"/>
        <v>0</v>
      </c>
      <c r="L89" s="7"/>
      <c r="M89" s="7"/>
      <c r="N89" s="7"/>
      <c r="O89" s="7"/>
      <c r="P89" s="7"/>
      <c r="Q89" s="7">
        <f t="shared" ref="Q89:Q106" si="16">SUM(L89:P89)</f>
        <v>0</v>
      </c>
      <c r="R89" s="7"/>
      <c r="S89" s="7"/>
      <c r="T89" s="7"/>
      <c r="U89" s="7"/>
      <c r="V89" s="7">
        <f t="shared" ref="V89:V106" si="17">SUM(R89:U89)</f>
        <v>0</v>
      </c>
      <c r="W89" s="8">
        <f t="shared" ref="W89:W106" si="18">SUM(Q89,V89)</f>
        <v>0</v>
      </c>
    </row>
    <row r="90" spans="1:23">
      <c r="A90" s="70">
        <f>IPA!A90</f>
        <v>0</v>
      </c>
      <c r="B90" s="71">
        <f>IPA!B90</f>
        <v>0</v>
      </c>
      <c r="C90" s="68"/>
      <c r="D90" s="16"/>
      <c r="E90" s="14"/>
      <c r="F90" s="7"/>
      <c r="G90" s="7"/>
      <c r="H90" s="7"/>
      <c r="I90" s="7"/>
      <c r="J90" s="7"/>
      <c r="K90" s="8">
        <f t="shared" si="12"/>
        <v>0</v>
      </c>
      <c r="L90" s="7"/>
      <c r="M90" s="7"/>
      <c r="N90" s="7"/>
      <c r="O90" s="7"/>
      <c r="P90" s="7"/>
      <c r="Q90" s="7">
        <f t="shared" si="16"/>
        <v>0</v>
      </c>
      <c r="R90" s="7"/>
      <c r="S90" s="7"/>
      <c r="T90" s="7"/>
      <c r="U90" s="7"/>
      <c r="V90" s="7">
        <f t="shared" si="17"/>
        <v>0</v>
      </c>
      <c r="W90" s="8">
        <f t="shared" si="18"/>
        <v>0</v>
      </c>
    </row>
    <row r="91" spans="1:23">
      <c r="A91" s="70">
        <f>IPA!A91</f>
        <v>0</v>
      </c>
      <c r="B91" s="71">
        <f>IPA!B91</f>
        <v>0</v>
      </c>
      <c r="C91" s="68"/>
      <c r="D91" s="16"/>
      <c r="E91" s="14"/>
      <c r="F91" s="7"/>
      <c r="G91" s="7"/>
      <c r="H91" s="7"/>
      <c r="I91" s="7"/>
      <c r="J91" s="7"/>
      <c r="K91" s="8">
        <f t="shared" si="12"/>
        <v>0</v>
      </c>
      <c r="L91" s="7"/>
      <c r="M91" s="7"/>
      <c r="N91" s="7"/>
      <c r="O91" s="7"/>
      <c r="P91" s="7"/>
      <c r="Q91" s="7">
        <f t="shared" si="16"/>
        <v>0</v>
      </c>
      <c r="R91" s="7"/>
      <c r="S91" s="7"/>
      <c r="T91" s="7"/>
      <c r="U91" s="7"/>
      <c r="V91" s="7">
        <f t="shared" si="17"/>
        <v>0</v>
      </c>
      <c r="W91" s="8">
        <f t="shared" si="18"/>
        <v>0</v>
      </c>
    </row>
    <row r="92" spans="1:23">
      <c r="A92" s="70">
        <f>IPA!A92</f>
        <v>0</v>
      </c>
      <c r="B92" s="71">
        <f>IPA!B92</f>
        <v>0</v>
      </c>
      <c r="C92" s="68"/>
      <c r="D92" s="16"/>
      <c r="E92" s="14"/>
      <c r="F92" s="7"/>
      <c r="G92" s="7"/>
      <c r="H92" s="7"/>
      <c r="I92" s="7"/>
      <c r="J92" s="7"/>
      <c r="K92" s="8">
        <f t="shared" si="12"/>
        <v>0</v>
      </c>
      <c r="L92" s="7"/>
      <c r="M92" s="7"/>
      <c r="N92" s="7"/>
      <c r="O92" s="7"/>
      <c r="P92" s="7"/>
      <c r="Q92" s="7">
        <f t="shared" si="16"/>
        <v>0</v>
      </c>
      <c r="R92" s="7"/>
      <c r="S92" s="7"/>
      <c r="T92" s="7"/>
      <c r="U92" s="7"/>
      <c r="V92" s="7">
        <f t="shared" si="17"/>
        <v>0</v>
      </c>
      <c r="W92" s="8">
        <f t="shared" si="18"/>
        <v>0</v>
      </c>
    </row>
    <row r="93" spans="1:23">
      <c r="A93" s="70">
        <f>IPA!A93</f>
        <v>0</v>
      </c>
      <c r="B93" s="71">
        <f>IPA!B93</f>
        <v>0</v>
      </c>
      <c r="C93" s="68"/>
      <c r="D93" s="16"/>
      <c r="E93" s="14"/>
      <c r="F93" s="7"/>
      <c r="G93" s="7"/>
      <c r="H93" s="7"/>
      <c r="I93" s="7"/>
      <c r="J93" s="7"/>
      <c r="K93" s="8">
        <f t="shared" si="12"/>
        <v>0</v>
      </c>
      <c r="L93" s="7"/>
      <c r="M93" s="7"/>
      <c r="N93" s="7"/>
      <c r="O93" s="7"/>
      <c r="P93" s="7"/>
      <c r="Q93" s="7">
        <f t="shared" si="16"/>
        <v>0</v>
      </c>
      <c r="R93" s="7"/>
      <c r="S93" s="7"/>
      <c r="T93" s="7"/>
      <c r="U93" s="7"/>
      <c r="V93" s="7">
        <f t="shared" si="17"/>
        <v>0</v>
      </c>
      <c r="W93" s="8">
        <f t="shared" si="18"/>
        <v>0</v>
      </c>
    </row>
    <row r="94" spans="1:23">
      <c r="A94" s="70">
        <f>IPA!A94</f>
        <v>0</v>
      </c>
      <c r="B94" s="71">
        <f>IPA!B94</f>
        <v>0</v>
      </c>
      <c r="C94" s="68"/>
      <c r="D94" s="16"/>
      <c r="E94" s="14"/>
      <c r="F94" s="7"/>
      <c r="G94" s="7"/>
      <c r="H94" s="7"/>
      <c r="I94" s="7"/>
      <c r="J94" s="7"/>
      <c r="K94" s="8">
        <f t="shared" si="12"/>
        <v>0</v>
      </c>
      <c r="L94" s="7"/>
      <c r="M94" s="7"/>
      <c r="N94" s="7"/>
      <c r="O94" s="7"/>
      <c r="P94" s="7"/>
      <c r="Q94" s="7">
        <f t="shared" si="16"/>
        <v>0</v>
      </c>
      <c r="R94" s="7"/>
      <c r="S94" s="7"/>
      <c r="T94" s="7"/>
      <c r="U94" s="7"/>
      <c r="V94" s="7">
        <f t="shared" si="17"/>
        <v>0</v>
      </c>
      <c r="W94" s="8">
        <f t="shared" si="18"/>
        <v>0</v>
      </c>
    </row>
    <row r="95" spans="1:23">
      <c r="A95" s="70">
        <f>IPA!A95</f>
        <v>0</v>
      </c>
      <c r="B95" s="71">
        <f>IPA!B95</f>
        <v>0</v>
      </c>
      <c r="C95" s="68"/>
      <c r="D95" s="16"/>
      <c r="E95" s="14"/>
      <c r="F95" s="7"/>
      <c r="G95" s="7"/>
      <c r="H95" s="7"/>
      <c r="I95" s="7"/>
      <c r="J95" s="7"/>
      <c r="K95" s="8">
        <f t="shared" si="12"/>
        <v>0</v>
      </c>
      <c r="L95" s="7"/>
      <c r="M95" s="7"/>
      <c r="N95" s="7"/>
      <c r="O95" s="7"/>
      <c r="P95" s="7"/>
      <c r="Q95" s="7">
        <f t="shared" si="16"/>
        <v>0</v>
      </c>
      <c r="R95" s="7"/>
      <c r="S95" s="7"/>
      <c r="T95" s="7"/>
      <c r="U95" s="7"/>
      <c r="V95" s="7">
        <f t="shared" si="17"/>
        <v>0</v>
      </c>
      <c r="W95" s="8">
        <f t="shared" si="18"/>
        <v>0</v>
      </c>
    </row>
    <row r="96" spans="1:23">
      <c r="A96" s="70">
        <f>IPA!A96</f>
        <v>0</v>
      </c>
      <c r="B96" s="71">
        <f>IPA!B96</f>
        <v>0</v>
      </c>
      <c r="C96" s="68"/>
      <c r="D96" s="16"/>
      <c r="E96" s="14"/>
      <c r="F96" s="7"/>
      <c r="G96" s="7"/>
      <c r="H96" s="7"/>
      <c r="I96" s="7"/>
      <c r="J96" s="7"/>
      <c r="K96" s="8">
        <f t="shared" si="12"/>
        <v>0</v>
      </c>
      <c r="L96" s="7"/>
      <c r="M96" s="7"/>
      <c r="N96" s="7"/>
      <c r="O96" s="7"/>
      <c r="P96" s="7"/>
      <c r="Q96" s="7">
        <f t="shared" si="16"/>
        <v>0</v>
      </c>
      <c r="R96" s="7"/>
      <c r="S96" s="7"/>
      <c r="T96" s="7"/>
      <c r="U96" s="7"/>
      <c r="V96" s="7">
        <f t="shared" si="17"/>
        <v>0</v>
      </c>
      <c r="W96" s="8">
        <f t="shared" si="18"/>
        <v>0</v>
      </c>
    </row>
    <row r="97" spans="1:23">
      <c r="A97" s="70">
        <f>IPA!A97</f>
        <v>0</v>
      </c>
      <c r="B97" s="71">
        <f>IPA!B97</f>
        <v>0</v>
      </c>
      <c r="C97" s="68"/>
      <c r="D97" s="16"/>
      <c r="E97" s="14"/>
      <c r="F97" s="7"/>
      <c r="G97" s="7"/>
      <c r="H97" s="7"/>
      <c r="I97" s="7"/>
      <c r="J97" s="7"/>
      <c r="K97" s="8">
        <f t="shared" si="12"/>
        <v>0</v>
      </c>
      <c r="L97" s="7"/>
      <c r="M97" s="7"/>
      <c r="N97" s="7"/>
      <c r="O97" s="7"/>
      <c r="P97" s="7"/>
      <c r="Q97" s="7">
        <f t="shared" si="16"/>
        <v>0</v>
      </c>
      <c r="R97" s="7"/>
      <c r="S97" s="7"/>
      <c r="T97" s="7"/>
      <c r="U97" s="7"/>
      <c r="V97" s="7">
        <f t="shared" si="17"/>
        <v>0</v>
      </c>
      <c r="W97" s="8">
        <f t="shared" si="18"/>
        <v>0</v>
      </c>
    </row>
    <row r="98" spans="1:23">
      <c r="A98" s="70">
        <f>IPA!A98</f>
        <v>0</v>
      </c>
      <c r="B98" s="71">
        <f>IPA!B98</f>
        <v>0</v>
      </c>
      <c r="C98" s="68"/>
      <c r="D98" s="16"/>
      <c r="E98" s="14"/>
      <c r="F98" s="7"/>
      <c r="G98" s="7"/>
      <c r="H98" s="7"/>
      <c r="I98" s="7"/>
      <c r="J98" s="7"/>
      <c r="K98" s="8">
        <f t="shared" si="12"/>
        <v>0</v>
      </c>
      <c r="L98" s="7"/>
      <c r="M98" s="7"/>
      <c r="N98" s="7"/>
      <c r="O98" s="7"/>
      <c r="P98" s="7"/>
      <c r="Q98" s="7">
        <f t="shared" si="16"/>
        <v>0</v>
      </c>
      <c r="R98" s="7"/>
      <c r="S98" s="7"/>
      <c r="T98" s="7"/>
      <c r="U98" s="7"/>
      <c r="V98" s="7">
        <f t="shared" si="17"/>
        <v>0</v>
      </c>
      <c r="W98" s="8">
        <f t="shared" si="18"/>
        <v>0</v>
      </c>
    </row>
    <row r="99" spans="1:23">
      <c r="A99" s="70">
        <f>IPA!A99</f>
        <v>0</v>
      </c>
      <c r="B99" s="71">
        <f>IPA!B99</f>
        <v>0</v>
      </c>
      <c r="C99" s="68"/>
      <c r="D99" s="16"/>
      <c r="E99" s="14"/>
      <c r="F99" s="7"/>
      <c r="G99" s="7"/>
      <c r="H99" s="7"/>
      <c r="I99" s="7"/>
      <c r="J99" s="7"/>
      <c r="K99" s="8">
        <f t="shared" si="12"/>
        <v>0</v>
      </c>
      <c r="L99" s="7"/>
      <c r="M99" s="7"/>
      <c r="N99" s="7"/>
      <c r="O99" s="7"/>
      <c r="P99" s="7"/>
      <c r="Q99" s="7">
        <f t="shared" si="16"/>
        <v>0</v>
      </c>
      <c r="R99" s="7"/>
      <c r="S99" s="7"/>
      <c r="T99" s="7"/>
      <c r="U99" s="7"/>
      <c r="V99" s="7">
        <f t="shared" si="17"/>
        <v>0</v>
      </c>
      <c r="W99" s="8">
        <f t="shared" si="18"/>
        <v>0</v>
      </c>
    </row>
    <row r="100" spans="1:23">
      <c r="A100" s="70">
        <f>IPA!A100</f>
        <v>0</v>
      </c>
      <c r="B100" s="71">
        <f>IPA!B100</f>
        <v>0</v>
      </c>
      <c r="C100" s="68"/>
      <c r="D100" s="16"/>
      <c r="E100" s="14"/>
      <c r="F100" s="7"/>
      <c r="G100" s="7"/>
      <c r="H100" s="7"/>
      <c r="I100" s="7"/>
      <c r="J100" s="7"/>
      <c r="K100" s="8">
        <f t="shared" si="12"/>
        <v>0</v>
      </c>
      <c r="L100" s="7"/>
      <c r="M100" s="7"/>
      <c r="N100" s="7"/>
      <c r="O100" s="7"/>
      <c r="P100" s="7"/>
      <c r="Q100" s="7">
        <f t="shared" si="16"/>
        <v>0</v>
      </c>
      <c r="R100" s="7"/>
      <c r="S100" s="7"/>
      <c r="T100" s="7"/>
      <c r="U100" s="7"/>
      <c r="V100" s="7">
        <f t="shared" si="17"/>
        <v>0</v>
      </c>
      <c r="W100" s="8">
        <f t="shared" si="18"/>
        <v>0</v>
      </c>
    </row>
    <row r="101" spans="1:23">
      <c r="A101" s="70">
        <f>IPA!A101</f>
        <v>0</v>
      </c>
      <c r="B101" s="71">
        <f>IPA!B101</f>
        <v>0</v>
      </c>
      <c r="C101" s="68"/>
      <c r="D101" s="16"/>
      <c r="E101" s="14"/>
      <c r="F101" s="7"/>
      <c r="G101" s="7"/>
      <c r="H101" s="7"/>
      <c r="I101" s="7"/>
      <c r="J101" s="7"/>
      <c r="K101" s="8">
        <f t="shared" si="12"/>
        <v>0</v>
      </c>
      <c r="L101" s="7"/>
      <c r="M101" s="7"/>
      <c r="N101" s="7"/>
      <c r="O101" s="7"/>
      <c r="P101" s="7"/>
      <c r="Q101" s="7">
        <f t="shared" si="16"/>
        <v>0</v>
      </c>
      <c r="R101" s="7"/>
      <c r="S101" s="7"/>
      <c r="T101" s="7"/>
      <c r="U101" s="7"/>
      <c r="V101" s="7">
        <f t="shared" si="17"/>
        <v>0</v>
      </c>
      <c r="W101" s="8">
        <f t="shared" si="18"/>
        <v>0</v>
      </c>
    </row>
    <row r="102" spans="1:23">
      <c r="A102" s="70">
        <f>IPA!A102</f>
        <v>0</v>
      </c>
      <c r="B102" s="71">
        <f>IPA!B102</f>
        <v>0</v>
      </c>
      <c r="C102" s="68"/>
      <c r="D102" s="16"/>
      <c r="E102" s="14"/>
      <c r="F102" s="7"/>
      <c r="G102" s="7"/>
      <c r="H102" s="7"/>
      <c r="I102" s="7"/>
      <c r="J102" s="7"/>
      <c r="K102" s="8">
        <f t="shared" si="12"/>
        <v>0</v>
      </c>
      <c r="L102" s="7"/>
      <c r="M102" s="7"/>
      <c r="N102" s="7"/>
      <c r="O102" s="7"/>
      <c r="P102" s="7"/>
      <c r="Q102" s="7">
        <f t="shared" si="16"/>
        <v>0</v>
      </c>
      <c r="R102" s="7"/>
      <c r="S102" s="7"/>
      <c r="T102" s="7"/>
      <c r="U102" s="7"/>
      <c r="V102" s="7">
        <f t="shared" si="17"/>
        <v>0</v>
      </c>
      <c r="W102" s="8">
        <f t="shared" si="18"/>
        <v>0</v>
      </c>
    </row>
    <row r="103" spans="1:23">
      <c r="A103" s="70">
        <f>IPA!A103</f>
        <v>0</v>
      </c>
      <c r="B103" s="71">
        <f>IPA!B103</f>
        <v>0</v>
      </c>
      <c r="C103" s="68"/>
      <c r="D103" s="16"/>
      <c r="E103" s="14"/>
      <c r="F103" s="7"/>
      <c r="G103" s="7"/>
      <c r="H103" s="7"/>
      <c r="I103" s="7"/>
      <c r="J103" s="7"/>
      <c r="K103" s="8">
        <f t="shared" si="12"/>
        <v>0</v>
      </c>
      <c r="L103" s="7"/>
      <c r="M103" s="7"/>
      <c r="N103" s="7"/>
      <c r="O103" s="7"/>
      <c r="P103" s="7"/>
      <c r="Q103" s="7">
        <f t="shared" si="16"/>
        <v>0</v>
      </c>
      <c r="R103" s="7"/>
      <c r="S103" s="7"/>
      <c r="T103" s="7"/>
      <c r="U103" s="7"/>
      <c r="V103" s="7">
        <f t="shared" si="17"/>
        <v>0</v>
      </c>
      <c r="W103" s="8">
        <f t="shared" si="18"/>
        <v>0</v>
      </c>
    </row>
    <row r="104" spans="1:23">
      <c r="A104" s="70">
        <f>IPA!A104</f>
        <v>0</v>
      </c>
      <c r="B104" s="71">
        <f>IPA!B104</f>
        <v>0</v>
      </c>
      <c r="C104" s="68"/>
      <c r="D104" s="16"/>
      <c r="E104" s="14"/>
      <c r="F104" s="7"/>
      <c r="G104" s="7"/>
      <c r="H104" s="7"/>
      <c r="I104" s="7"/>
      <c r="J104" s="7"/>
      <c r="K104" s="8">
        <f t="shared" si="12"/>
        <v>0</v>
      </c>
      <c r="L104" s="7"/>
      <c r="M104" s="7"/>
      <c r="N104" s="7"/>
      <c r="O104" s="7"/>
      <c r="P104" s="7"/>
      <c r="Q104" s="7">
        <f t="shared" si="16"/>
        <v>0</v>
      </c>
      <c r="R104" s="7"/>
      <c r="S104" s="7"/>
      <c r="T104" s="7"/>
      <c r="U104" s="7"/>
      <c r="V104" s="7">
        <f t="shared" si="17"/>
        <v>0</v>
      </c>
      <c r="W104" s="8">
        <f t="shared" si="18"/>
        <v>0</v>
      </c>
    </row>
    <row r="105" spans="1:23">
      <c r="A105" s="70">
        <f>IPA!A105</f>
        <v>0</v>
      </c>
      <c r="B105" s="71">
        <f>IPA!B105</f>
        <v>0</v>
      </c>
      <c r="C105" s="68"/>
      <c r="D105" s="16"/>
      <c r="E105" s="14"/>
      <c r="F105" s="7"/>
      <c r="G105" s="7"/>
      <c r="H105" s="7"/>
      <c r="I105" s="7"/>
      <c r="J105" s="7"/>
      <c r="K105" s="8">
        <f t="shared" si="12"/>
        <v>0</v>
      </c>
      <c r="L105" s="7"/>
      <c r="M105" s="7"/>
      <c r="N105" s="7"/>
      <c r="O105" s="7"/>
      <c r="P105" s="7"/>
      <c r="Q105" s="7">
        <f t="shared" si="16"/>
        <v>0</v>
      </c>
      <c r="R105" s="7"/>
      <c r="S105" s="7"/>
      <c r="T105" s="7"/>
      <c r="U105" s="7"/>
      <c r="V105" s="7">
        <f t="shared" si="17"/>
        <v>0</v>
      </c>
      <c r="W105" s="8">
        <f t="shared" si="18"/>
        <v>0</v>
      </c>
    </row>
    <row r="106" spans="1:23">
      <c r="A106" s="70">
        <f>IPA!A106</f>
        <v>0</v>
      </c>
      <c r="B106" s="71">
        <f>IPA!B106</f>
        <v>0</v>
      </c>
      <c r="C106" s="68"/>
      <c r="D106" s="16"/>
      <c r="E106" s="14"/>
      <c r="F106" s="7"/>
      <c r="G106" s="7"/>
      <c r="H106" s="7"/>
      <c r="I106" s="7"/>
      <c r="J106" s="7"/>
      <c r="K106" s="8">
        <f t="shared" si="12"/>
        <v>0</v>
      </c>
      <c r="L106" s="7"/>
      <c r="M106" s="7"/>
      <c r="N106" s="7"/>
      <c r="O106" s="7"/>
      <c r="P106" s="7"/>
      <c r="Q106" s="7">
        <f t="shared" si="16"/>
        <v>0</v>
      </c>
      <c r="R106" s="7"/>
      <c r="S106" s="7"/>
      <c r="T106" s="7"/>
      <c r="U106" s="7"/>
      <c r="V106" s="7">
        <f t="shared" si="17"/>
        <v>0</v>
      </c>
      <c r="W106" s="8">
        <f t="shared" si="18"/>
        <v>0</v>
      </c>
    </row>
    <row r="107" spans="1:23">
      <c r="A107" s="70">
        <f>IPA!A107</f>
        <v>0</v>
      </c>
      <c r="B107" s="71">
        <f>IPA!B107</f>
        <v>0</v>
      </c>
      <c r="C107" s="68"/>
      <c r="D107" s="16"/>
      <c r="E107" s="14"/>
      <c r="F107" s="7"/>
      <c r="G107" s="7"/>
      <c r="H107" s="7"/>
      <c r="I107" s="7"/>
      <c r="J107" s="7"/>
      <c r="K107" s="8">
        <f t="shared" si="12"/>
        <v>0</v>
      </c>
      <c r="L107" s="7"/>
      <c r="M107" s="7"/>
      <c r="N107" s="7"/>
      <c r="O107" s="7"/>
      <c r="P107" s="7"/>
      <c r="Q107" s="7">
        <f t="shared" si="13"/>
        <v>0</v>
      </c>
      <c r="R107" s="7"/>
      <c r="S107" s="7"/>
      <c r="T107" s="7"/>
      <c r="U107" s="7"/>
      <c r="V107" s="7">
        <f t="shared" si="14"/>
        <v>0</v>
      </c>
      <c r="W107" s="8">
        <f t="shared" si="15"/>
        <v>0</v>
      </c>
    </row>
    <row r="108" spans="1:23">
      <c r="A108" s="70">
        <f>IPA!A108</f>
        <v>0</v>
      </c>
      <c r="B108" s="71">
        <f>IPA!B108</f>
        <v>0</v>
      </c>
      <c r="C108" s="68"/>
      <c r="D108" s="16"/>
      <c r="E108" s="14"/>
      <c r="F108" s="7"/>
      <c r="G108" s="7"/>
      <c r="H108" s="7"/>
      <c r="I108" s="7"/>
      <c r="J108" s="7"/>
      <c r="K108" s="8">
        <f t="shared" si="12"/>
        <v>0</v>
      </c>
      <c r="L108" s="7"/>
      <c r="M108" s="7"/>
      <c r="N108" s="7"/>
      <c r="O108" s="7"/>
      <c r="P108" s="7"/>
      <c r="Q108" s="7">
        <f t="shared" si="13"/>
        <v>0</v>
      </c>
      <c r="R108" s="7"/>
      <c r="S108" s="7"/>
      <c r="T108" s="7"/>
      <c r="U108" s="7"/>
      <c r="V108" s="7">
        <f t="shared" si="14"/>
        <v>0</v>
      </c>
      <c r="W108" s="8">
        <f t="shared" si="15"/>
        <v>0</v>
      </c>
    </row>
    <row r="109" spans="1:23">
      <c r="A109" s="70">
        <f>IPA!A109</f>
        <v>0</v>
      </c>
      <c r="B109" s="71">
        <f>IPA!B109</f>
        <v>0</v>
      </c>
      <c r="C109" s="68"/>
      <c r="D109" s="16"/>
      <c r="E109" s="14"/>
      <c r="F109" s="7"/>
      <c r="G109" s="7"/>
      <c r="H109" s="7"/>
      <c r="I109" s="7"/>
      <c r="J109" s="7"/>
      <c r="K109" s="8">
        <f t="shared" si="12"/>
        <v>0</v>
      </c>
      <c r="L109" s="7"/>
      <c r="M109" s="7"/>
      <c r="N109" s="7"/>
      <c r="O109" s="7"/>
      <c r="P109" s="7"/>
      <c r="Q109" s="7">
        <f t="shared" si="13"/>
        <v>0</v>
      </c>
      <c r="R109" s="7"/>
      <c r="S109" s="7"/>
      <c r="T109" s="7"/>
      <c r="U109" s="7"/>
      <c r="V109" s="7">
        <f t="shared" si="14"/>
        <v>0</v>
      </c>
      <c r="W109" s="8">
        <f t="shared" si="15"/>
        <v>0</v>
      </c>
    </row>
    <row r="110" spans="1:23">
      <c r="A110" s="70">
        <f>IPA!A110</f>
        <v>0</v>
      </c>
      <c r="B110" s="71">
        <f>IPA!B110</f>
        <v>0</v>
      </c>
      <c r="C110" s="68"/>
      <c r="D110" s="16"/>
      <c r="E110" s="14"/>
      <c r="F110" s="7"/>
      <c r="G110" s="7"/>
      <c r="H110" s="7"/>
      <c r="I110" s="7"/>
      <c r="J110" s="7"/>
      <c r="K110" s="8">
        <f t="shared" si="12"/>
        <v>0</v>
      </c>
      <c r="L110" s="7"/>
      <c r="M110" s="7"/>
      <c r="N110" s="7"/>
      <c r="O110" s="7"/>
      <c r="P110" s="7"/>
      <c r="Q110" s="7">
        <f t="shared" si="13"/>
        <v>0</v>
      </c>
      <c r="R110" s="7"/>
      <c r="S110" s="7"/>
      <c r="T110" s="7"/>
      <c r="U110" s="7"/>
      <c r="V110" s="7">
        <f t="shared" si="14"/>
        <v>0</v>
      </c>
      <c r="W110" s="8">
        <f t="shared" si="15"/>
        <v>0</v>
      </c>
    </row>
    <row r="111" spans="1:23">
      <c r="A111" s="70">
        <f>IPA!A111</f>
        <v>0</v>
      </c>
      <c r="B111" s="71">
        <f>IPA!B111</f>
        <v>0</v>
      </c>
      <c r="C111" s="68"/>
      <c r="D111" s="16"/>
      <c r="E111" s="14"/>
      <c r="F111" s="7"/>
      <c r="G111" s="7"/>
      <c r="H111" s="7"/>
      <c r="I111" s="7"/>
      <c r="J111" s="7"/>
      <c r="K111" s="8">
        <f t="shared" si="12"/>
        <v>0</v>
      </c>
      <c r="L111" s="7"/>
      <c r="M111" s="7"/>
      <c r="N111" s="7"/>
      <c r="O111" s="7"/>
      <c r="P111" s="7"/>
      <c r="Q111" s="7">
        <f t="shared" si="13"/>
        <v>0</v>
      </c>
      <c r="R111" s="7"/>
      <c r="S111" s="7"/>
      <c r="T111" s="7"/>
      <c r="U111" s="7"/>
      <c r="V111" s="7">
        <f t="shared" si="14"/>
        <v>0</v>
      </c>
      <c r="W111" s="8">
        <f t="shared" si="15"/>
        <v>0</v>
      </c>
    </row>
    <row r="112" spans="1:23">
      <c r="A112" s="70">
        <f>IPA!A112</f>
        <v>0</v>
      </c>
      <c r="B112" s="71">
        <f>IPA!B112</f>
        <v>0</v>
      </c>
      <c r="C112" s="68"/>
      <c r="D112" s="16"/>
      <c r="E112" s="14"/>
      <c r="F112" s="7"/>
      <c r="G112" s="7"/>
      <c r="H112" s="7"/>
      <c r="I112" s="7"/>
      <c r="J112" s="7"/>
      <c r="K112" s="8">
        <f t="shared" si="12"/>
        <v>0</v>
      </c>
      <c r="L112" s="7"/>
      <c r="M112" s="7"/>
      <c r="N112" s="7"/>
      <c r="O112" s="7"/>
      <c r="P112" s="7"/>
      <c r="Q112" s="7">
        <f t="shared" si="13"/>
        <v>0</v>
      </c>
      <c r="R112" s="7"/>
      <c r="S112" s="7"/>
      <c r="T112" s="7"/>
      <c r="U112" s="7"/>
      <c r="V112" s="7">
        <f t="shared" si="14"/>
        <v>0</v>
      </c>
      <c r="W112" s="8">
        <f t="shared" si="15"/>
        <v>0</v>
      </c>
    </row>
    <row r="113" spans="1:23">
      <c r="A113" s="70">
        <f>IPA!A113</f>
        <v>0</v>
      </c>
      <c r="B113" s="71">
        <f>IPA!B113</f>
        <v>0</v>
      </c>
      <c r="C113" s="68"/>
      <c r="D113" s="16"/>
      <c r="E113" s="14"/>
      <c r="F113" s="7"/>
      <c r="G113" s="7"/>
      <c r="H113" s="7"/>
      <c r="I113" s="7"/>
      <c r="J113" s="7"/>
      <c r="K113" s="8">
        <f t="shared" si="12"/>
        <v>0</v>
      </c>
      <c r="L113" s="7"/>
      <c r="M113" s="7"/>
      <c r="N113" s="7"/>
      <c r="O113" s="7"/>
      <c r="P113" s="7"/>
      <c r="Q113" s="7">
        <f t="shared" si="13"/>
        <v>0</v>
      </c>
      <c r="R113" s="7"/>
      <c r="S113" s="7"/>
      <c r="T113" s="7"/>
      <c r="U113" s="7"/>
      <c r="V113" s="7">
        <f t="shared" si="14"/>
        <v>0</v>
      </c>
      <c r="W113" s="8">
        <f t="shared" si="15"/>
        <v>0</v>
      </c>
    </row>
    <row r="114" spans="1:23">
      <c r="A114" s="70">
        <f>IPA!A114</f>
        <v>0</v>
      </c>
      <c r="B114" s="71">
        <f>IPA!B114</f>
        <v>0</v>
      </c>
      <c r="C114" s="68"/>
      <c r="D114" s="16"/>
      <c r="E114" s="14"/>
      <c r="F114" s="7"/>
      <c r="G114" s="7"/>
      <c r="H114" s="7"/>
      <c r="I114" s="7"/>
      <c r="J114" s="7"/>
      <c r="K114" s="8">
        <f t="shared" si="12"/>
        <v>0</v>
      </c>
      <c r="L114" s="7"/>
      <c r="M114" s="7"/>
      <c r="N114" s="7"/>
      <c r="O114" s="7"/>
      <c r="P114" s="7"/>
      <c r="Q114" s="7">
        <f t="shared" si="13"/>
        <v>0</v>
      </c>
      <c r="R114" s="7"/>
      <c r="S114" s="7"/>
      <c r="T114" s="7"/>
      <c r="U114" s="7"/>
      <c r="V114" s="7">
        <f t="shared" si="14"/>
        <v>0</v>
      </c>
      <c r="W114" s="8">
        <f t="shared" si="15"/>
        <v>0</v>
      </c>
    </row>
    <row r="115" spans="1:23">
      <c r="A115" s="70">
        <f>IPA!A115</f>
        <v>0</v>
      </c>
      <c r="B115" s="71">
        <f>IPA!B115</f>
        <v>0</v>
      </c>
      <c r="C115" s="68"/>
      <c r="D115" s="16"/>
      <c r="E115" s="14"/>
      <c r="F115" s="7"/>
      <c r="G115" s="7"/>
      <c r="H115" s="7"/>
      <c r="I115" s="7"/>
      <c r="J115" s="7"/>
      <c r="K115" s="8">
        <f t="shared" si="12"/>
        <v>0</v>
      </c>
      <c r="L115" s="7"/>
      <c r="M115" s="7"/>
      <c r="N115" s="7"/>
      <c r="O115" s="7"/>
      <c r="P115" s="7"/>
      <c r="Q115" s="7">
        <f t="shared" si="13"/>
        <v>0</v>
      </c>
      <c r="R115" s="7"/>
      <c r="S115" s="7"/>
      <c r="T115" s="7"/>
      <c r="U115" s="7"/>
      <c r="V115" s="7">
        <f t="shared" si="14"/>
        <v>0</v>
      </c>
      <c r="W115" s="8">
        <f t="shared" si="15"/>
        <v>0</v>
      </c>
    </row>
    <row r="116" spans="1:23">
      <c r="A116" s="70">
        <f>IPA!A116</f>
        <v>0</v>
      </c>
      <c r="B116" s="71">
        <f>IPA!B116</f>
        <v>0</v>
      </c>
      <c r="C116" s="68"/>
      <c r="D116" s="16"/>
      <c r="E116" s="14"/>
      <c r="F116" s="7"/>
      <c r="G116" s="7"/>
      <c r="H116" s="7"/>
      <c r="I116" s="7"/>
      <c r="J116" s="7"/>
      <c r="K116" s="8">
        <f t="shared" si="12"/>
        <v>0</v>
      </c>
      <c r="L116" s="7"/>
      <c r="M116" s="7"/>
      <c r="N116" s="7"/>
      <c r="O116" s="7"/>
      <c r="P116" s="7"/>
      <c r="Q116" s="7">
        <f t="shared" si="13"/>
        <v>0</v>
      </c>
      <c r="R116" s="7"/>
      <c r="S116" s="7"/>
      <c r="T116" s="7"/>
      <c r="U116" s="7"/>
      <c r="V116" s="7">
        <f t="shared" si="14"/>
        <v>0</v>
      </c>
      <c r="W116" s="8">
        <f t="shared" si="15"/>
        <v>0</v>
      </c>
    </row>
    <row r="117" spans="1:23">
      <c r="A117" s="70">
        <f>IPA!A117</f>
        <v>0</v>
      </c>
      <c r="B117" s="71">
        <f>IPA!B117</f>
        <v>0</v>
      </c>
      <c r="C117" s="68"/>
      <c r="D117" s="16"/>
      <c r="E117" s="14"/>
      <c r="F117" s="7"/>
      <c r="G117" s="7"/>
      <c r="H117" s="7"/>
      <c r="I117" s="7"/>
      <c r="J117" s="7"/>
      <c r="K117" s="8">
        <f t="shared" si="12"/>
        <v>0</v>
      </c>
      <c r="L117" s="7"/>
      <c r="M117" s="7"/>
      <c r="N117" s="7"/>
      <c r="O117" s="7"/>
      <c r="P117" s="7"/>
      <c r="Q117" s="7">
        <f t="shared" si="13"/>
        <v>0</v>
      </c>
      <c r="R117" s="7"/>
      <c r="S117" s="7"/>
      <c r="T117" s="7"/>
      <c r="U117" s="7"/>
      <c r="V117" s="7">
        <f t="shared" si="14"/>
        <v>0</v>
      </c>
      <c r="W117" s="8">
        <f t="shared" si="15"/>
        <v>0</v>
      </c>
    </row>
    <row r="118" spans="1:23">
      <c r="A118" s="70">
        <f>IPA!A118</f>
        <v>0</v>
      </c>
      <c r="B118" s="71">
        <f>IPA!B118</f>
        <v>0</v>
      </c>
      <c r="C118" s="68"/>
      <c r="D118" s="16"/>
      <c r="E118" s="14"/>
      <c r="F118" s="7"/>
      <c r="G118" s="7"/>
      <c r="H118" s="7"/>
      <c r="I118" s="7"/>
      <c r="J118" s="7"/>
      <c r="K118" s="8">
        <f t="shared" si="12"/>
        <v>0</v>
      </c>
      <c r="L118" s="7"/>
      <c r="M118" s="7"/>
      <c r="N118" s="7"/>
      <c r="O118" s="7"/>
      <c r="P118" s="7"/>
      <c r="Q118" s="7">
        <f t="shared" si="13"/>
        <v>0</v>
      </c>
      <c r="R118" s="7"/>
      <c r="S118" s="7"/>
      <c r="T118" s="7"/>
      <c r="U118" s="7"/>
      <c r="V118" s="7">
        <f t="shared" si="14"/>
        <v>0</v>
      </c>
      <c r="W118" s="8">
        <f t="shared" si="15"/>
        <v>0</v>
      </c>
    </row>
    <row r="119" spans="1:23">
      <c r="A119" s="70">
        <f>IPA!A119</f>
        <v>0</v>
      </c>
      <c r="B119" s="71">
        <f>IPA!B119</f>
        <v>0</v>
      </c>
      <c r="C119" s="68"/>
      <c r="D119" s="16"/>
      <c r="E119" s="14"/>
      <c r="F119" s="7"/>
      <c r="G119" s="7"/>
      <c r="H119" s="7"/>
      <c r="I119" s="7"/>
      <c r="J119" s="7"/>
      <c r="K119" s="8">
        <f t="shared" si="12"/>
        <v>0</v>
      </c>
      <c r="L119" s="7"/>
      <c r="M119" s="7"/>
      <c r="N119" s="7"/>
      <c r="O119" s="7"/>
      <c r="P119" s="7"/>
      <c r="Q119" s="7">
        <f t="shared" si="13"/>
        <v>0</v>
      </c>
      <c r="R119" s="7"/>
      <c r="S119" s="7"/>
      <c r="T119" s="7"/>
      <c r="U119" s="7"/>
      <c r="V119" s="7">
        <f t="shared" si="14"/>
        <v>0</v>
      </c>
      <c r="W119" s="8">
        <f t="shared" si="15"/>
        <v>0</v>
      </c>
    </row>
    <row r="120" spans="1:23">
      <c r="A120" s="70">
        <f>IPA!A120</f>
        <v>0</v>
      </c>
      <c r="B120" s="71">
        <f>IPA!B120</f>
        <v>0</v>
      </c>
      <c r="C120" s="68"/>
      <c r="D120" s="16"/>
      <c r="E120" s="14"/>
      <c r="F120" s="7"/>
      <c r="G120" s="7"/>
      <c r="H120" s="7"/>
      <c r="I120" s="7"/>
      <c r="J120" s="7"/>
      <c r="K120" s="8">
        <f t="shared" si="12"/>
        <v>0</v>
      </c>
      <c r="L120" s="7"/>
      <c r="M120" s="7"/>
      <c r="N120" s="7"/>
      <c r="O120" s="7"/>
      <c r="P120" s="7"/>
      <c r="Q120" s="7">
        <f t="shared" si="13"/>
        <v>0</v>
      </c>
      <c r="R120" s="7"/>
      <c r="S120" s="7"/>
      <c r="T120" s="7"/>
      <c r="U120" s="7"/>
      <c r="V120" s="7">
        <f t="shared" si="14"/>
        <v>0</v>
      </c>
      <c r="W120" s="8">
        <f t="shared" si="15"/>
        <v>0</v>
      </c>
    </row>
    <row r="121" spans="1:23">
      <c r="A121" s="70">
        <f>IPA!A121</f>
        <v>0</v>
      </c>
      <c r="B121" s="71">
        <f>IPA!B121</f>
        <v>0</v>
      </c>
      <c r="C121" s="68"/>
      <c r="D121" s="16"/>
      <c r="E121" s="14"/>
      <c r="F121" s="7"/>
      <c r="G121" s="7"/>
      <c r="H121" s="7"/>
      <c r="I121" s="7"/>
      <c r="J121" s="7"/>
      <c r="K121" s="8">
        <f t="shared" si="12"/>
        <v>0</v>
      </c>
      <c r="L121" s="7"/>
      <c r="M121" s="7"/>
      <c r="N121" s="7"/>
      <c r="O121" s="7"/>
      <c r="P121" s="7"/>
      <c r="Q121" s="7">
        <f t="shared" si="13"/>
        <v>0</v>
      </c>
      <c r="R121" s="7"/>
      <c r="S121" s="7"/>
      <c r="T121" s="7"/>
      <c r="U121" s="7"/>
      <c r="V121" s="7">
        <f t="shared" si="14"/>
        <v>0</v>
      </c>
      <c r="W121" s="8">
        <f t="shared" si="15"/>
        <v>0</v>
      </c>
    </row>
    <row r="122" spans="1:23">
      <c r="A122" s="70">
        <f>IPA!A122</f>
        <v>0</v>
      </c>
      <c r="B122" s="71">
        <f>IPA!B122</f>
        <v>0</v>
      </c>
      <c r="C122" s="68"/>
      <c r="D122" s="16"/>
      <c r="E122" s="14"/>
      <c r="F122" s="7"/>
      <c r="G122" s="7"/>
      <c r="H122" s="7"/>
      <c r="I122" s="7"/>
      <c r="J122" s="7"/>
      <c r="K122" s="8">
        <f t="shared" si="12"/>
        <v>0</v>
      </c>
      <c r="L122" s="7"/>
      <c r="M122" s="7"/>
      <c r="N122" s="7"/>
      <c r="O122" s="7"/>
      <c r="P122" s="7"/>
      <c r="Q122" s="7">
        <f t="shared" si="13"/>
        <v>0</v>
      </c>
      <c r="R122" s="7"/>
      <c r="S122" s="7"/>
      <c r="T122" s="7"/>
      <c r="U122" s="7"/>
      <c r="V122" s="7">
        <f t="shared" si="14"/>
        <v>0</v>
      </c>
      <c r="W122" s="8">
        <f t="shared" si="15"/>
        <v>0</v>
      </c>
    </row>
    <row r="123" spans="1:23" ht="15" thickBot="1">
      <c r="A123" s="70">
        <f>IPA!A123</f>
        <v>0</v>
      </c>
      <c r="B123" s="71">
        <f>IPA!B123</f>
        <v>0</v>
      </c>
      <c r="C123" s="68"/>
      <c r="D123" s="17"/>
      <c r="E123" s="15"/>
      <c r="F123" s="9"/>
      <c r="G123" s="9"/>
      <c r="H123" s="9"/>
      <c r="I123" s="9"/>
      <c r="J123" s="9"/>
      <c r="K123" s="11">
        <f t="shared" si="12"/>
        <v>0</v>
      </c>
      <c r="L123" s="9"/>
      <c r="M123" s="9"/>
      <c r="N123" s="9"/>
      <c r="O123" s="9"/>
      <c r="P123" s="9"/>
      <c r="Q123" s="9">
        <f t="shared" si="13"/>
        <v>0</v>
      </c>
      <c r="R123" s="9"/>
      <c r="S123" s="9"/>
      <c r="T123" s="9"/>
      <c r="U123" s="9"/>
      <c r="V123" s="9">
        <f t="shared" si="14"/>
        <v>0</v>
      </c>
      <c r="W123" s="11">
        <f t="shared" si="15"/>
        <v>0</v>
      </c>
    </row>
    <row r="124" spans="1:23" ht="15" thickTop="1"/>
    <row r="125" spans="1:23">
      <c r="C125" s="65" t="s">
        <v>45</v>
      </c>
      <c r="D125" s="10">
        <f>COUNTIF(D4:D123,"=0")</f>
        <v>0</v>
      </c>
      <c r="E125" s="10">
        <f>COUNTIF(E4:E123,"&lt;=1")</f>
        <v>0</v>
      </c>
      <c r="F125" s="10">
        <f>COUNTIF(F4:F123,"&lt;=1")</f>
        <v>0</v>
      </c>
      <c r="G125" s="10">
        <f>COUNTIFS(G4:G123,"&gt;=0", G4:G123,"&lt;=2")</f>
        <v>0</v>
      </c>
      <c r="H125" s="10">
        <f>COUNTIFS(H4:H123,"&gt;=0",H4:H123,"&lt;=3")</f>
        <v>0</v>
      </c>
      <c r="I125" s="10">
        <f>COUNTIF(I4:I123,"=0")</f>
        <v>0</v>
      </c>
      <c r="J125" s="10">
        <f>COUNTIFS(J4:J123,"&gt;=0",J4:J123,"&lt;=2")</f>
        <v>1</v>
      </c>
      <c r="K125" s="32">
        <f>COUNTIFS(K4:K123,"&gt;0",K4:K123,"&lt;=15")</f>
        <v>0</v>
      </c>
      <c r="L125" s="10">
        <f>COUNTIF(L4:L123,"&lt;=1")</f>
        <v>0</v>
      </c>
      <c r="M125" s="10">
        <f>COUNTIF(M4:M123,"&lt;=1")</f>
        <v>0</v>
      </c>
      <c r="N125" s="10">
        <f>COUNTIF(N4:N123,"&lt;=1")</f>
        <v>0</v>
      </c>
      <c r="O125" s="10">
        <f>COUNTIF(O4:O123,"&lt;=1")</f>
        <v>0</v>
      </c>
      <c r="P125" s="10">
        <f>COUNTIF(P4:P123,"=0")</f>
        <v>1</v>
      </c>
      <c r="Q125" s="32">
        <f>COUNTIFS(Q4:Q123,"&gt;0",Q4:Q123,"&lt;=7")</f>
        <v>0</v>
      </c>
      <c r="R125" s="10">
        <f>COUNTIF(R4:R123,"&lt;=1")</f>
        <v>0</v>
      </c>
      <c r="S125" s="10">
        <f t="shared" ref="S125:T125" si="19">COUNTIF(S4:S123,"&lt;=1")</f>
        <v>0</v>
      </c>
      <c r="T125" s="10">
        <f t="shared" si="19"/>
        <v>1</v>
      </c>
      <c r="U125" s="10">
        <f>COUNTIF(U4:U123,"&lt;=1")</f>
        <v>1</v>
      </c>
      <c r="V125" s="32">
        <f>COUNTIFS(V4:V123,"&gt;0",V4:V123,"&lt;=7")</f>
        <v>1</v>
      </c>
      <c r="W125" s="32">
        <f>COUNTIFS(W4:W123,"&gt;0",W4:W123,"&lt;=15")</f>
        <v>0</v>
      </c>
    </row>
    <row r="126" spans="1:23">
      <c r="C126" s="65" t="s">
        <v>46</v>
      </c>
      <c r="D126" s="34">
        <f>COUNTIF(D4:D123,"=1")</f>
        <v>0</v>
      </c>
      <c r="E126" s="34">
        <f>COUNTIF(E4:E123,"=2")</f>
        <v>0</v>
      </c>
      <c r="F126" s="34">
        <f>COUNTIFS(F4:F123,"&gt;=2",F4:F123,"&lt;=4")</f>
        <v>1</v>
      </c>
      <c r="G126" s="34">
        <f>COUNTIFS(G4:G123,"&gt;=3",G4:G123,"&lt;=10")</f>
        <v>2</v>
      </c>
      <c r="H126" s="34">
        <f>COUNTIFS(H4:H123,"&gt;=4",H4:H123,"&lt;=7")</f>
        <v>1</v>
      </c>
      <c r="I126" s="34">
        <f>COUNTIF(I4:I123,"=1")</f>
        <v>0</v>
      </c>
      <c r="J126" s="34">
        <f>COUNTIFS(J4:J123,"&gt;=3",J4:J123,"&lt;=5")</f>
        <v>1</v>
      </c>
      <c r="K126" s="35">
        <f>COUNTIFS(K4:K123,"&gt;=16",K4:K123,"&lt;=34")</f>
        <v>1</v>
      </c>
      <c r="L126" s="34">
        <f>COUNTIF(L4:L123,"=2")</f>
        <v>0</v>
      </c>
      <c r="M126" s="34">
        <f>COUNTIFS(M4:M123,"&gt;=2",M4:M123,"&lt;=3")</f>
        <v>0</v>
      </c>
      <c r="N126" s="34">
        <f>COUNTIFS(N4:N123,"&gt;=2",N4:N123,"&lt;=3")</f>
        <v>1</v>
      </c>
      <c r="O126" s="34">
        <f>COUNTIF(O4:O123,"=2")</f>
        <v>0</v>
      </c>
      <c r="P126" s="34" t="s">
        <v>47</v>
      </c>
      <c r="Q126" s="35">
        <f>COUNTIFS(Q4:Q123,"&gt;=8",Q4:Q123,"&lt;=13")</f>
        <v>0</v>
      </c>
      <c r="R126" s="34">
        <f>COUNTIF(R4:R123,"=2")</f>
        <v>0</v>
      </c>
      <c r="S126" s="34">
        <f t="shared" ref="S126:U126" si="20">COUNTIF(S4:S123,"=2")</f>
        <v>1</v>
      </c>
      <c r="T126" s="34">
        <f t="shared" si="20"/>
        <v>0</v>
      </c>
      <c r="U126" s="34">
        <f t="shared" si="20"/>
        <v>1</v>
      </c>
      <c r="V126" s="35">
        <f>COUNTIFS(V4:V123,"&gt;=8",V4:V123,"&lt;=10")</f>
        <v>0</v>
      </c>
      <c r="W126" s="35">
        <f>COUNTIFS(W4:W123,"&gt;=16",W4:W123,"&lt;=21")</f>
        <v>1</v>
      </c>
    </row>
    <row r="127" spans="1:23">
      <c r="C127" s="65" t="s">
        <v>48</v>
      </c>
      <c r="D127" s="36">
        <f>COUNTIF(D4:D123,"=2")</f>
        <v>1</v>
      </c>
      <c r="E127" s="36">
        <f>COUNTIFS(E4:E123,"&gt;=3",E4:E123,"&lt;=5")</f>
        <v>2</v>
      </c>
      <c r="F127" s="36">
        <f>COUNTIFS(F4:F123,"&gt;=5",F4:F123,"&lt;=6")</f>
        <v>1</v>
      </c>
      <c r="G127" s="36">
        <f>COUNTIFS(G4:G123,"&gt;=11",G4:G123,"&lt;=20")</f>
        <v>0</v>
      </c>
      <c r="H127" s="36">
        <f>COUNTIFS(H4:H123,"&gt;=8",H4:H123,"&lt;=14")</f>
        <v>0</v>
      </c>
      <c r="I127" s="36">
        <f>COUNTIFS(I4:I123,"&gt;=2",I4:I123,"&lt;=3")</f>
        <v>1</v>
      </c>
      <c r="J127" s="36">
        <f>COUNTIFS(J4:J123,"&gt;=6",J4:J123,"&lt;=8")</f>
        <v>0</v>
      </c>
      <c r="K127" s="37">
        <f>COUNTIFS(K4:K123,"&gt;=35",K4:K123,"&lt;=61")</f>
        <v>1</v>
      </c>
      <c r="L127" s="36" t="s">
        <v>47</v>
      </c>
      <c r="M127" s="36">
        <f>COUNTIFS(M4:M123,"&gt;=4",M4:M123,"&lt;=6")</f>
        <v>1</v>
      </c>
      <c r="N127" s="36">
        <f>COUNTIFS(N4:N123,"&gt;=4",N4:N123,"&lt;=6")</f>
        <v>1</v>
      </c>
      <c r="O127" s="36">
        <f>COUNTIF(O4:O123,"=3")</f>
        <v>1</v>
      </c>
      <c r="P127" s="36">
        <f>COUNTIF(P4:P123,"=1")</f>
        <v>1</v>
      </c>
      <c r="Q127" s="37">
        <f>COUNTIFS(Q4:Q123,"&gt;=14",Q4:Q123,"&lt;=21")</f>
        <v>1</v>
      </c>
      <c r="R127" s="36">
        <f>COUNTIFS(R4:R123,"&gt;=3",R4:R123,"&lt;=4")</f>
        <v>1</v>
      </c>
      <c r="S127" s="36">
        <f t="shared" ref="S127:U127" si="21">COUNTIFS(S4:S123,"&gt;=3",S4:S123,"&lt;=4")</f>
        <v>1</v>
      </c>
      <c r="T127" s="36">
        <f t="shared" si="21"/>
        <v>1</v>
      </c>
      <c r="U127" s="36">
        <f t="shared" si="21"/>
        <v>0</v>
      </c>
      <c r="V127" s="37">
        <f>COUNTIFS(V4:V123,"&gt;=11",V4:V123,"&lt;=18")</f>
        <v>1</v>
      </c>
      <c r="W127" s="37">
        <f>COUNTIFS(W4:W123,"&gt;=22",W4:W123,"&lt;=37")</f>
        <v>1</v>
      </c>
    </row>
    <row r="128" spans="1:23">
      <c r="C128" s="65" t="s">
        <v>49</v>
      </c>
      <c r="D128" s="31">
        <f>COUNTIF(D4:D123,"=3")</f>
        <v>1</v>
      </c>
      <c r="E128" s="31">
        <f>COUNTIFS(E4:E123,"&gt;=6",E4:E123,"&lt;=7")</f>
        <v>0</v>
      </c>
      <c r="F128" s="31">
        <f>COUNTIFS(F4:F123,"&gt;=7",F4:F123,"&lt;=8")</f>
        <v>0</v>
      </c>
      <c r="G128" s="31">
        <f>COUNTIFS(G4:G123,"&gt;=21",G4:G123,"&lt;=30")</f>
        <v>0</v>
      </c>
      <c r="H128" s="31">
        <f>COUNTIFS(H4:H123,"&gt;=15",H4:H123,"&lt;=18")</f>
        <v>1</v>
      </c>
      <c r="I128" s="31">
        <f>COUNTIFS(I4:I123,"&gt;=4",I4:I123,"&lt;=5")</f>
        <v>1</v>
      </c>
      <c r="J128" s="31">
        <f>COUNTIFS(J4:J123,"&gt;=9",J4:J123,"&lt;=11")</f>
        <v>0</v>
      </c>
      <c r="K128" s="38">
        <f>COUNTIFS(K4:K123,"&gt;=62",K4:K123,"&lt;=87")</f>
        <v>0</v>
      </c>
      <c r="L128" s="31">
        <f>COUNTIF(L4:L123,"=3")</f>
        <v>2</v>
      </c>
      <c r="M128" s="31">
        <f>COUNTIFS(M4:M123,"&gt;=7",M4:M123,"&lt;=9")</f>
        <v>1</v>
      </c>
      <c r="N128" s="31">
        <f>COUNTIFS(N4:N123,"&gt;=7",N4:N123,"&lt;=9")</f>
        <v>0</v>
      </c>
      <c r="O128" s="31">
        <f>COUNTIF(O4:O123,"=4")</f>
        <v>1</v>
      </c>
      <c r="P128" s="31">
        <f>COUNTIFS(P4:P123,"&gt;=2",P4:P123,"&lt;=3")</f>
        <v>0</v>
      </c>
      <c r="Q128" s="38">
        <f>COUNTIFS(Q4:Q123,"&gt;=22",Q4:Q123,"&lt;=28")</f>
        <v>1</v>
      </c>
      <c r="R128" s="31">
        <f>COUNTIFS(R4:R123,"&gt;=5",R4:R123,"&lt;=6")</f>
        <v>1</v>
      </c>
      <c r="S128" s="31">
        <f t="shared" ref="S128:U128" si="22">COUNTIFS(S4:S123,"&gt;=5",S4:S123,"&lt;=6")</f>
        <v>0</v>
      </c>
      <c r="T128" s="31">
        <f t="shared" si="22"/>
        <v>0</v>
      </c>
      <c r="U128" s="31">
        <f t="shared" si="22"/>
        <v>0</v>
      </c>
      <c r="V128" s="38">
        <f>COUNTIFS(V4:V123,"&gt;=19",V4:V123,"&lt;=24")</f>
        <v>0</v>
      </c>
      <c r="W128" s="38">
        <f>COUNTIFS(W4:W123,"&gt;=38",W4:W123,"&lt;=52")</f>
        <v>0</v>
      </c>
    </row>
    <row r="130" spans="4:23" ht="28.8">
      <c r="D130" s="33" t="s">
        <v>50</v>
      </c>
      <c r="E130" s="33" t="s">
        <v>51</v>
      </c>
      <c r="F130" s="33" t="s">
        <v>52</v>
      </c>
      <c r="G130" s="33" t="s">
        <v>53</v>
      </c>
      <c r="H130" s="33" t="s">
        <v>54</v>
      </c>
      <c r="I130" s="33" t="s">
        <v>55</v>
      </c>
      <c r="J130" s="33" t="s">
        <v>56</v>
      </c>
      <c r="K130" s="39" t="s">
        <v>57</v>
      </c>
      <c r="L130" s="33" t="s">
        <v>58</v>
      </c>
      <c r="M130" s="33" t="s">
        <v>59</v>
      </c>
      <c r="N130" s="33" t="s">
        <v>60</v>
      </c>
      <c r="O130" s="33" t="s">
        <v>61</v>
      </c>
      <c r="P130" s="33" t="s">
        <v>62</v>
      </c>
      <c r="Q130" s="39" t="s">
        <v>63</v>
      </c>
      <c r="R130" s="33" t="s">
        <v>64</v>
      </c>
      <c r="S130" s="33" t="s">
        <v>65</v>
      </c>
      <c r="T130" s="33" t="s">
        <v>66</v>
      </c>
      <c r="U130" s="33" t="s">
        <v>67</v>
      </c>
      <c r="V130" s="39" t="s">
        <v>68</v>
      </c>
      <c r="W130" s="39" t="s">
        <v>69</v>
      </c>
    </row>
  </sheetData>
  <mergeCells count="6">
    <mergeCell ref="L2:W2"/>
    <mergeCell ref="A1:C1"/>
    <mergeCell ref="D2:K2"/>
    <mergeCell ref="A2:A3"/>
    <mergeCell ref="B2:B3"/>
    <mergeCell ref="C2:C3"/>
  </mergeCells>
  <phoneticPr fontId="8" type="noConversion"/>
  <conditionalFormatting sqref="E4 E83:E88 E107:E123">
    <cfRule type="cellIs" dxfId="1366" priority="610" operator="lessThan">
      <formula>0</formula>
    </cfRule>
    <cfRule type="cellIs" dxfId="1365" priority="611" operator="greaterThan">
      <formula>7</formula>
    </cfRule>
    <cfRule type="cellIs" dxfId="1364" priority="612" operator="between">
      <formula>6</formula>
      <formula>7</formula>
    </cfRule>
    <cfRule type="cellIs" dxfId="1363" priority="613" operator="between">
      <formula>3</formula>
      <formula>5</formula>
    </cfRule>
    <cfRule type="cellIs" dxfId="1362" priority="614" operator="equal">
      <formula>2</formula>
    </cfRule>
    <cfRule type="cellIs" dxfId="1361" priority="615" operator="between">
      <formula>0</formula>
      <formula>1</formula>
    </cfRule>
  </conditionalFormatting>
  <conditionalFormatting sqref="F4 F83:F88 F107:F123">
    <cfRule type="cellIs" dxfId="1360" priority="604" operator="lessThan">
      <formula>0</formula>
    </cfRule>
    <cfRule type="cellIs" dxfId="1359" priority="605" operator="greaterThan">
      <formula>8</formula>
    </cfRule>
    <cfRule type="cellIs" dxfId="1358" priority="606" operator="between">
      <formula>7</formula>
      <formula>8</formula>
    </cfRule>
    <cfRule type="cellIs" dxfId="1357" priority="607" operator="between">
      <formula>5</formula>
      <formula>6</formula>
    </cfRule>
    <cfRule type="cellIs" dxfId="1356" priority="608" operator="between">
      <formula>2</formula>
      <formula>4</formula>
    </cfRule>
    <cfRule type="cellIs" dxfId="1355" priority="609" operator="between">
      <formula>0</formula>
      <formula>1</formula>
    </cfRule>
  </conditionalFormatting>
  <conditionalFormatting sqref="G4 G83:G88 G107:G123">
    <cfRule type="cellIs" dxfId="1354" priority="598" operator="lessThan">
      <formula>0</formula>
    </cfRule>
    <cfRule type="cellIs" dxfId="1353" priority="599" operator="greaterThan">
      <formula>30</formula>
    </cfRule>
    <cfRule type="cellIs" dxfId="1352" priority="600" operator="between">
      <formula>21</formula>
      <formula>30</formula>
    </cfRule>
    <cfRule type="cellIs" dxfId="1351" priority="601" operator="between">
      <formula>11</formula>
      <formula>20</formula>
    </cfRule>
    <cfRule type="cellIs" dxfId="1350" priority="602" operator="between">
      <formula>3</formula>
      <formula>10</formula>
    </cfRule>
    <cfRule type="cellIs" dxfId="1349" priority="603" operator="between">
      <formula>0</formula>
      <formula>2</formula>
    </cfRule>
  </conditionalFormatting>
  <conditionalFormatting sqref="H4 H83:H88 H107:H123">
    <cfRule type="cellIs" dxfId="1348" priority="588" operator="lessThan">
      <formula>0</formula>
    </cfRule>
    <cfRule type="cellIs" dxfId="1347" priority="589" operator="greaterThan">
      <formula>23</formula>
    </cfRule>
    <cfRule type="cellIs" dxfId="1346" priority="590" operator="between">
      <formula>15</formula>
      <formula>23</formula>
    </cfRule>
    <cfRule type="cellIs" dxfId="1345" priority="591" operator="between">
      <formula>8</formula>
      <formula>14</formula>
    </cfRule>
    <cfRule type="cellIs" dxfId="1344" priority="592" operator="between">
      <formula>4</formula>
      <formula>7</formula>
    </cfRule>
    <cfRule type="cellIs" dxfId="1343" priority="593" operator="between">
      <formula>0</formula>
      <formula>3</formula>
    </cfRule>
  </conditionalFormatting>
  <conditionalFormatting sqref="I4 I83:I88 I107:I123">
    <cfRule type="cellIs" dxfId="1342" priority="582" operator="lessThan">
      <formula>0</formula>
    </cfRule>
    <cfRule type="cellIs" dxfId="1341" priority="583" operator="greaterThan">
      <formula>5</formula>
    </cfRule>
    <cfRule type="cellIs" dxfId="1340" priority="584" operator="between">
      <formula>4</formula>
      <formula>5</formula>
    </cfRule>
    <cfRule type="cellIs" dxfId="1339" priority="585" operator="between">
      <formula>2</formula>
      <formula>3</formula>
    </cfRule>
    <cfRule type="cellIs" dxfId="1338" priority="586" operator="equal">
      <formula>1</formula>
    </cfRule>
    <cfRule type="cellIs" dxfId="1337" priority="587" operator="equal">
      <formula>0</formula>
    </cfRule>
  </conditionalFormatting>
  <conditionalFormatting sqref="J4 J83:J88 J107:J123">
    <cfRule type="cellIs" dxfId="1336" priority="576" operator="lessThan">
      <formula>0</formula>
    </cfRule>
    <cfRule type="cellIs" dxfId="1335" priority="577" operator="greaterThan">
      <formula>11</formula>
    </cfRule>
    <cfRule type="cellIs" dxfId="1334" priority="578" operator="between">
      <formula>9</formula>
      <formula>11</formula>
    </cfRule>
    <cfRule type="cellIs" dxfId="1333" priority="579" operator="between">
      <formula>6</formula>
      <formula>8</formula>
    </cfRule>
    <cfRule type="cellIs" dxfId="1332" priority="580" operator="between">
      <formula>3</formula>
      <formula>5</formula>
    </cfRule>
    <cfRule type="cellIs" dxfId="1331" priority="581" operator="between">
      <formula>0</formula>
      <formula>2</formula>
    </cfRule>
  </conditionalFormatting>
  <conditionalFormatting sqref="K4:K123">
    <cfRule type="cellIs" dxfId="1330" priority="570" operator="lessThan">
      <formula>0</formula>
    </cfRule>
    <cfRule type="cellIs" dxfId="1329" priority="571" operator="greaterThan">
      <formula>87</formula>
    </cfRule>
    <cfRule type="cellIs" dxfId="1328" priority="572" operator="between">
      <formula>62</formula>
      <formula>87</formula>
    </cfRule>
    <cfRule type="cellIs" dxfId="1327" priority="573" operator="between">
      <formula>35</formula>
      <formula>61</formula>
    </cfRule>
    <cfRule type="cellIs" dxfId="1326" priority="574" operator="between">
      <formula>16</formula>
      <formula>34</formula>
    </cfRule>
    <cfRule type="cellIs" dxfId="1325" priority="575" operator="between">
      <formula>0</formula>
      <formula>15</formula>
    </cfRule>
  </conditionalFormatting>
  <conditionalFormatting sqref="L4 L83:L88 L107:L123">
    <cfRule type="cellIs" dxfId="1324" priority="566" operator="lessThan">
      <formula>0</formula>
    </cfRule>
    <cfRule type="cellIs" dxfId="1323" priority="567" operator="greaterThan">
      <formula>3</formula>
    </cfRule>
    <cfRule type="cellIs" dxfId="1322" priority="568" operator="between">
      <formula>2</formula>
      <formula>3</formula>
    </cfRule>
    <cfRule type="cellIs" dxfId="1321" priority="569" operator="between">
      <formula>0</formula>
      <formula>1</formula>
    </cfRule>
  </conditionalFormatting>
  <conditionalFormatting sqref="M4 M83:M88 M107:N123">
    <cfRule type="cellIs" dxfId="1320" priority="560" operator="lessThan">
      <formula>0</formula>
    </cfRule>
    <cfRule type="cellIs" dxfId="1319" priority="561" operator="greaterThan">
      <formula>9</formula>
    </cfRule>
    <cfRule type="cellIs" dxfId="1318" priority="562" operator="between">
      <formula>7</formula>
      <formula>9</formula>
    </cfRule>
    <cfRule type="cellIs" dxfId="1317" priority="563" operator="between">
      <formula>4</formula>
      <formula>6</formula>
    </cfRule>
    <cfRule type="cellIs" dxfId="1316" priority="564" operator="between">
      <formula>2</formula>
      <formula>3</formula>
    </cfRule>
    <cfRule type="cellIs" dxfId="1315" priority="565" operator="between">
      <formula>0</formula>
      <formula>1</formula>
    </cfRule>
  </conditionalFormatting>
  <conditionalFormatting sqref="N4 N83:N88">
    <cfRule type="cellIs" dxfId="1314" priority="554" operator="lessThan">
      <formula>0</formula>
    </cfRule>
    <cfRule type="cellIs" dxfId="1313" priority="555" operator="greaterThan">
      <formula>9</formula>
    </cfRule>
    <cfRule type="cellIs" dxfId="1312" priority="556" operator="between">
      <formula>7</formula>
      <formula>9</formula>
    </cfRule>
    <cfRule type="cellIs" dxfId="1311" priority="557" operator="between">
      <formula>4</formula>
      <formula>6</formula>
    </cfRule>
    <cfRule type="cellIs" dxfId="1310" priority="558" operator="between">
      <formula>2</formula>
      <formula>3</formula>
    </cfRule>
    <cfRule type="cellIs" dxfId="1309" priority="559" operator="between">
      <formula>0</formula>
      <formula>1</formula>
    </cfRule>
  </conditionalFormatting>
  <conditionalFormatting sqref="O4 O83:O88 O107:O123">
    <cfRule type="cellIs" dxfId="1308" priority="548" operator="lessThan">
      <formula>0</formula>
    </cfRule>
    <cfRule type="cellIs" dxfId="1307" priority="549" operator="greaterThan">
      <formula>4</formula>
    </cfRule>
    <cfRule type="cellIs" dxfId="1306" priority="550" operator="equal">
      <formula>4</formula>
    </cfRule>
    <cfRule type="cellIs" dxfId="1305" priority="551" operator="equal">
      <formula>3</formula>
    </cfRule>
    <cfRule type="cellIs" dxfId="1304" priority="552" operator="equal">
      <formula>2</formula>
    </cfRule>
    <cfRule type="cellIs" dxfId="1303" priority="553" operator="between">
      <formula>0</formula>
      <formula>1</formula>
    </cfRule>
  </conditionalFormatting>
  <conditionalFormatting sqref="P4 P83:P88 P107:P123">
    <cfRule type="cellIs" dxfId="1302" priority="543" operator="lessThan">
      <formula>0</formula>
    </cfRule>
    <cfRule type="cellIs" dxfId="1301" priority="544" operator="greaterThan">
      <formula>3</formula>
    </cfRule>
    <cfRule type="cellIs" dxfId="1300" priority="545" operator="between">
      <formula>2</formula>
      <formula>3</formula>
    </cfRule>
    <cfRule type="cellIs" dxfId="1299" priority="546" operator="equal">
      <formula>1</formula>
    </cfRule>
    <cfRule type="cellIs" dxfId="1298" priority="547" operator="equal">
      <formula>0</formula>
    </cfRule>
  </conditionalFormatting>
  <conditionalFormatting sqref="R4 R83:R88 R107:U123">
    <cfRule type="cellIs" dxfId="1297" priority="537" operator="lessThan">
      <formula>0</formula>
    </cfRule>
    <cfRule type="cellIs" dxfId="1296" priority="538" operator="greaterThan">
      <formula>6</formula>
    </cfRule>
    <cfRule type="cellIs" dxfId="1295" priority="539" operator="between">
      <formula>5</formula>
      <formula>6</formula>
    </cfRule>
    <cfRule type="cellIs" dxfId="1294" priority="540" operator="between">
      <formula>3</formula>
      <formula>4</formula>
    </cfRule>
    <cfRule type="cellIs" dxfId="1293" priority="541" operator="equal">
      <formula>2</formula>
    </cfRule>
    <cfRule type="cellIs" dxfId="1292" priority="542" operator="between">
      <formula>0</formula>
      <formula>1</formula>
    </cfRule>
  </conditionalFormatting>
  <conditionalFormatting sqref="S4 S83:S88">
    <cfRule type="cellIs" dxfId="1291" priority="531" operator="lessThan">
      <formula>0</formula>
    </cfRule>
    <cfRule type="cellIs" dxfId="1290" priority="532" operator="greaterThan">
      <formula>6</formula>
    </cfRule>
    <cfRule type="cellIs" dxfId="1289" priority="533" operator="between">
      <formula>5</formula>
      <formula>6</formula>
    </cfRule>
    <cfRule type="cellIs" dxfId="1288" priority="534" operator="between">
      <formula>3</formula>
      <formula>4</formula>
    </cfRule>
    <cfRule type="cellIs" dxfId="1287" priority="535" operator="equal">
      <formula>2</formula>
    </cfRule>
    <cfRule type="cellIs" dxfId="1286" priority="536" operator="between">
      <formula>0</formula>
      <formula>1</formula>
    </cfRule>
  </conditionalFormatting>
  <conditionalFormatting sqref="T4 T83:T88">
    <cfRule type="cellIs" dxfId="1285" priority="525" operator="lessThan">
      <formula>0</formula>
    </cfRule>
    <cfRule type="cellIs" dxfId="1284" priority="526" operator="greaterThan">
      <formula>6</formula>
    </cfRule>
    <cfRule type="cellIs" dxfId="1283" priority="527" operator="between">
      <formula>5</formula>
      <formula>6</formula>
    </cfRule>
    <cfRule type="cellIs" dxfId="1282" priority="528" operator="between">
      <formula>3</formula>
      <formula>4</formula>
    </cfRule>
    <cfRule type="cellIs" dxfId="1281" priority="529" operator="equal">
      <formula>2</formula>
    </cfRule>
    <cfRule type="cellIs" dxfId="1280" priority="530" operator="between">
      <formula>0</formula>
      <formula>1</formula>
    </cfRule>
  </conditionalFormatting>
  <conditionalFormatting sqref="U4 U83:U88">
    <cfRule type="cellIs" dxfId="1279" priority="519" operator="lessThan">
      <formula>0</formula>
    </cfRule>
    <cfRule type="cellIs" dxfId="1278" priority="520" operator="greaterThan">
      <formula>6</formula>
    </cfRule>
    <cfRule type="cellIs" dxfId="1277" priority="521" operator="between">
      <formula>5</formula>
      <formula>6</formula>
    </cfRule>
    <cfRule type="cellIs" dxfId="1276" priority="522" operator="between">
      <formula>3</formula>
      <formula>4</formula>
    </cfRule>
    <cfRule type="cellIs" dxfId="1275" priority="523" operator="equal">
      <formula>2</formula>
    </cfRule>
    <cfRule type="cellIs" dxfId="1274" priority="524" operator="between">
      <formula>0</formula>
      <formula>1</formula>
    </cfRule>
  </conditionalFormatting>
  <conditionalFormatting sqref="Q4 Q83:Q88 Q107:Q123 Q6 Q8 Q10 Q12 Q14 Q16 Q18 Q20 Q22">
    <cfRule type="cellIs" dxfId="1273" priority="513" operator="lessThan">
      <formula>0</formula>
    </cfRule>
    <cfRule type="cellIs" dxfId="1272" priority="514" operator="greaterThan">
      <formula>28</formula>
    </cfRule>
    <cfRule type="cellIs" dxfId="1271" priority="515" operator="between">
      <formula>21</formula>
      <formula>28</formula>
    </cfRule>
    <cfRule type="cellIs" dxfId="1270" priority="516" operator="between">
      <formula>13</formula>
      <formula>20</formula>
    </cfRule>
    <cfRule type="cellIs" dxfId="1269" priority="517" operator="between">
      <formula>8</formula>
      <formula>12</formula>
    </cfRule>
    <cfRule type="cellIs" dxfId="1268" priority="518" operator="between">
      <formula>0</formula>
      <formula>7</formula>
    </cfRule>
  </conditionalFormatting>
  <conditionalFormatting sqref="W4 W83:W88 W107:W123 W6 W8 W10 W12 W14 W16 W18 W20 W22">
    <cfRule type="cellIs" dxfId="1267" priority="507" operator="lessThan">
      <formula>0</formula>
    </cfRule>
    <cfRule type="cellIs" dxfId="1266" priority="508" operator="greaterThan">
      <formula>52</formula>
    </cfRule>
    <cfRule type="cellIs" dxfId="1265" priority="509" operator="between">
      <formula>38</formula>
      <formula>52</formula>
    </cfRule>
    <cfRule type="cellIs" dxfId="1264" priority="510" operator="between">
      <formula>22</formula>
      <formula>37</formula>
    </cfRule>
    <cfRule type="cellIs" dxfId="1263" priority="511" operator="between">
      <formula>16</formula>
      <formula>21</formula>
    </cfRule>
    <cfRule type="cellIs" dxfId="1262" priority="512" operator="between">
      <formula>0</formula>
      <formula>15</formula>
    </cfRule>
  </conditionalFormatting>
  <conditionalFormatting sqref="V4 V83:V88 V107:V123 V6 V8 V10 V12 V14 V16 V18 V20 V22">
    <cfRule type="cellIs" dxfId="1261" priority="501" operator="lessThan">
      <formula>0</formula>
    </cfRule>
    <cfRule type="cellIs" dxfId="1260" priority="502" operator="greaterThan">
      <formula>24</formula>
    </cfRule>
    <cfRule type="cellIs" dxfId="1259" priority="503" operator="between">
      <formula>18</formula>
      <formula>24</formula>
    </cfRule>
    <cfRule type="cellIs" dxfId="1258" priority="504" operator="between">
      <formula>10</formula>
      <formula>17</formula>
    </cfRule>
    <cfRule type="cellIs" dxfId="1257" priority="505" operator="between">
      <formula>8</formula>
      <formula>9</formula>
    </cfRule>
    <cfRule type="cellIs" dxfId="1256" priority="506" operator="between">
      <formula>0</formula>
      <formula>7</formula>
    </cfRule>
  </conditionalFormatting>
  <conditionalFormatting sqref="E57:E82">
    <cfRule type="cellIs" dxfId="1255" priority="493" operator="lessThan">
      <formula>0</formula>
    </cfRule>
    <cfRule type="cellIs" dxfId="1254" priority="494" operator="greaterThan">
      <formula>7</formula>
    </cfRule>
    <cfRule type="cellIs" dxfId="1253" priority="495" operator="between">
      <formula>6</formula>
      <formula>7</formula>
    </cfRule>
    <cfRule type="cellIs" dxfId="1252" priority="496" operator="between">
      <formula>3</formula>
      <formula>5</formula>
    </cfRule>
    <cfRule type="cellIs" dxfId="1251" priority="497" operator="equal">
      <formula>2</formula>
    </cfRule>
    <cfRule type="cellIs" dxfId="1250" priority="498" operator="between">
      <formula>0</formula>
      <formula>1</formula>
    </cfRule>
  </conditionalFormatting>
  <conditionalFormatting sqref="F57:F82">
    <cfRule type="cellIs" dxfId="1249" priority="487" operator="lessThan">
      <formula>0</formula>
    </cfRule>
    <cfRule type="cellIs" dxfId="1248" priority="488" operator="greaterThan">
      <formula>8</formula>
    </cfRule>
    <cfRule type="cellIs" dxfId="1247" priority="489" operator="between">
      <formula>7</formula>
      <formula>8</formula>
    </cfRule>
    <cfRule type="cellIs" dxfId="1246" priority="490" operator="between">
      <formula>5</formula>
      <formula>6</formula>
    </cfRule>
    <cfRule type="cellIs" dxfId="1245" priority="491" operator="between">
      <formula>2</formula>
      <formula>4</formula>
    </cfRule>
    <cfRule type="cellIs" dxfId="1244" priority="492" operator="between">
      <formula>0</formula>
      <formula>1</formula>
    </cfRule>
  </conditionalFormatting>
  <conditionalFormatting sqref="G57:G82">
    <cfRule type="cellIs" dxfId="1243" priority="481" operator="lessThan">
      <formula>0</formula>
    </cfRule>
    <cfRule type="cellIs" dxfId="1242" priority="482" operator="greaterThan">
      <formula>30</formula>
    </cfRule>
    <cfRule type="cellIs" dxfId="1241" priority="483" operator="between">
      <formula>21</formula>
      <formula>30</formula>
    </cfRule>
    <cfRule type="cellIs" dxfId="1240" priority="484" operator="between">
      <formula>11</formula>
      <formula>20</formula>
    </cfRule>
    <cfRule type="cellIs" dxfId="1239" priority="485" operator="between">
      <formula>3</formula>
      <formula>10</formula>
    </cfRule>
    <cfRule type="cellIs" dxfId="1238" priority="486" operator="between">
      <formula>0</formula>
      <formula>2</formula>
    </cfRule>
  </conditionalFormatting>
  <conditionalFormatting sqref="H57:H82">
    <cfRule type="cellIs" dxfId="1237" priority="471" operator="lessThan">
      <formula>0</formula>
    </cfRule>
    <cfRule type="cellIs" dxfId="1236" priority="472" operator="greaterThan">
      <formula>23</formula>
    </cfRule>
    <cfRule type="cellIs" dxfId="1235" priority="473" operator="between">
      <formula>15</formula>
      <formula>23</formula>
    </cfRule>
    <cfRule type="cellIs" dxfId="1234" priority="474" operator="between">
      <formula>8</formula>
      <formula>14</formula>
    </cfRule>
    <cfRule type="cellIs" dxfId="1233" priority="475" operator="between">
      <formula>4</formula>
      <formula>7</formula>
    </cfRule>
    <cfRule type="cellIs" dxfId="1232" priority="476" operator="between">
      <formula>0</formula>
      <formula>3</formula>
    </cfRule>
  </conditionalFormatting>
  <conditionalFormatting sqref="I57:I82">
    <cfRule type="cellIs" dxfId="1231" priority="465" operator="lessThan">
      <formula>0</formula>
    </cfRule>
    <cfRule type="cellIs" dxfId="1230" priority="466" operator="greaterThan">
      <formula>5</formula>
    </cfRule>
    <cfRule type="cellIs" dxfId="1229" priority="467" operator="between">
      <formula>4</formula>
      <formula>5</formula>
    </cfRule>
    <cfRule type="cellIs" dxfId="1228" priority="468" operator="between">
      <formula>2</formula>
      <formula>3</formula>
    </cfRule>
    <cfRule type="cellIs" dxfId="1227" priority="469" operator="equal">
      <formula>1</formula>
    </cfRule>
    <cfRule type="cellIs" dxfId="1226" priority="470" operator="equal">
      <formula>0</formula>
    </cfRule>
  </conditionalFormatting>
  <conditionalFormatting sqref="J57:J82">
    <cfRule type="cellIs" dxfId="1225" priority="459" operator="lessThan">
      <formula>0</formula>
    </cfRule>
    <cfRule type="cellIs" dxfId="1224" priority="460" operator="greaterThan">
      <formula>11</formula>
    </cfRule>
    <cfRule type="cellIs" dxfId="1223" priority="461" operator="between">
      <formula>9</formula>
      <formula>11</formula>
    </cfRule>
    <cfRule type="cellIs" dxfId="1222" priority="462" operator="between">
      <formula>6</formula>
      <formula>8</formula>
    </cfRule>
    <cfRule type="cellIs" dxfId="1221" priority="463" operator="between">
      <formula>3</formula>
      <formula>5</formula>
    </cfRule>
    <cfRule type="cellIs" dxfId="1220" priority="464" operator="between">
      <formula>0</formula>
      <formula>2</formula>
    </cfRule>
  </conditionalFormatting>
  <conditionalFormatting sqref="L57:L82">
    <cfRule type="cellIs" dxfId="1219" priority="449" operator="lessThan">
      <formula>0</formula>
    </cfRule>
    <cfRule type="cellIs" dxfId="1218" priority="450" operator="greaterThan">
      <formula>3</formula>
    </cfRule>
    <cfRule type="cellIs" dxfId="1217" priority="451" operator="between">
      <formula>2</formula>
      <formula>3</formula>
    </cfRule>
    <cfRule type="cellIs" dxfId="1216" priority="452" operator="between">
      <formula>0</formula>
      <formula>1</formula>
    </cfRule>
  </conditionalFormatting>
  <conditionalFormatting sqref="M57:M82">
    <cfRule type="cellIs" dxfId="1215" priority="443" operator="lessThan">
      <formula>0</formula>
    </cfRule>
    <cfRule type="cellIs" dxfId="1214" priority="444" operator="greaterThan">
      <formula>9</formula>
    </cfRule>
    <cfRule type="cellIs" dxfId="1213" priority="445" operator="between">
      <formula>7</formula>
      <formula>9</formula>
    </cfRule>
    <cfRule type="cellIs" dxfId="1212" priority="446" operator="between">
      <formula>4</formula>
      <formula>6</formula>
    </cfRule>
    <cfRule type="cellIs" dxfId="1211" priority="447" operator="between">
      <formula>2</formula>
      <formula>3</formula>
    </cfRule>
    <cfRule type="cellIs" dxfId="1210" priority="448" operator="between">
      <formula>0</formula>
      <formula>1</formula>
    </cfRule>
  </conditionalFormatting>
  <conditionalFormatting sqref="N57:N82">
    <cfRule type="cellIs" dxfId="1209" priority="437" operator="lessThan">
      <formula>0</formula>
    </cfRule>
    <cfRule type="cellIs" dxfId="1208" priority="438" operator="greaterThan">
      <formula>9</formula>
    </cfRule>
    <cfRule type="cellIs" dxfId="1207" priority="439" operator="between">
      <formula>7</formula>
      <formula>9</formula>
    </cfRule>
    <cfRule type="cellIs" dxfId="1206" priority="440" operator="between">
      <formula>4</formula>
      <formula>6</formula>
    </cfRule>
    <cfRule type="cellIs" dxfId="1205" priority="441" operator="between">
      <formula>2</formula>
      <formula>3</formula>
    </cfRule>
    <cfRule type="cellIs" dxfId="1204" priority="442" operator="between">
      <formula>0</formula>
      <formula>1</formula>
    </cfRule>
  </conditionalFormatting>
  <conditionalFormatting sqref="O57:O82">
    <cfRule type="cellIs" dxfId="1203" priority="431" operator="lessThan">
      <formula>0</formula>
    </cfRule>
    <cfRule type="cellIs" dxfId="1202" priority="432" operator="greaterThan">
      <formula>4</formula>
    </cfRule>
    <cfRule type="cellIs" dxfId="1201" priority="433" operator="equal">
      <formula>4</formula>
    </cfRule>
    <cfRule type="cellIs" dxfId="1200" priority="434" operator="equal">
      <formula>3</formula>
    </cfRule>
    <cfRule type="cellIs" dxfId="1199" priority="435" operator="equal">
      <formula>2</formula>
    </cfRule>
    <cfRule type="cellIs" dxfId="1198" priority="436" operator="between">
      <formula>0</formula>
      <formula>1</formula>
    </cfRule>
  </conditionalFormatting>
  <conditionalFormatting sqref="P57:P82">
    <cfRule type="cellIs" dxfId="1197" priority="426" operator="lessThan">
      <formula>0</formula>
    </cfRule>
    <cfRule type="cellIs" dxfId="1196" priority="427" operator="greaterThan">
      <formula>3</formula>
    </cfRule>
    <cfRule type="cellIs" dxfId="1195" priority="428" operator="between">
      <formula>2</formula>
      <formula>3</formula>
    </cfRule>
    <cfRule type="cellIs" dxfId="1194" priority="429" operator="equal">
      <formula>1</formula>
    </cfRule>
    <cfRule type="cellIs" dxfId="1193" priority="430" operator="equal">
      <formula>0</formula>
    </cfRule>
  </conditionalFormatting>
  <conditionalFormatting sqref="R57:R82">
    <cfRule type="cellIs" dxfId="1192" priority="420" operator="lessThan">
      <formula>0</formula>
    </cfRule>
    <cfRule type="cellIs" dxfId="1191" priority="421" operator="greaterThan">
      <formula>6</formula>
    </cfRule>
    <cfRule type="cellIs" dxfId="1190" priority="422" operator="between">
      <formula>5</formula>
      <formula>6</formula>
    </cfRule>
    <cfRule type="cellIs" dxfId="1189" priority="423" operator="between">
      <formula>3</formula>
      <formula>4</formula>
    </cfRule>
    <cfRule type="cellIs" dxfId="1188" priority="424" operator="equal">
      <formula>2</formula>
    </cfRule>
    <cfRule type="cellIs" dxfId="1187" priority="425" operator="between">
      <formula>0</formula>
      <formula>1</formula>
    </cfRule>
  </conditionalFormatting>
  <conditionalFormatting sqref="S57:S82">
    <cfRule type="cellIs" dxfId="1186" priority="414" operator="lessThan">
      <formula>0</formula>
    </cfRule>
    <cfRule type="cellIs" dxfId="1185" priority="415" operator="greaterThan">
      <formula>6</formula>
    </cfRule>
    <cfRule type="cellIs" dxfId="1184" priority="416" operator="between">
      <formula>5</formula>
      <formula>6</formula>
    </cfRule>
    <cfRule type="cellIs" dxfId="1183" priority="417" operator="between">
      <formula>3</formula>
      <formula>4</formula>
    </cfRule>
    <cfRule type="cellIs" dxfId="1182" priority="418" operator="equal">
      <formula>2</formula>
    </cfRule>
    <cfRule type="cellIs" dxfId="1181" priority="419" operator="between">
      <formula>0</formula>
      <formula>1</formula>
    </cfRule>
  </conditionalFormatting>
  <conditionalFormatting sqref="T57:T82">
    <cfRule type="cellIs" dxfId="1180" priority="408" operator="lessThan">
      <formula>0</formula>
    </cfRule>
    <cfRule type="cellIs" dxfId="1179" priority="409" operator="greaterThan">
      <formula>6</formula>
    </cfRule>
    <cfRule type="cellIs" dxfId="1178" priority="410" operator="between">
      <formula>5</formula>
      <formula>6</formula>
    </cfRule>
    <cfRule type="cellIs" dxfId="1177" priority="411" operator="between">
      <formula>3</formula>
      <formula>4</formula>
    </cfRule>
    <cfRule type="cellIs" dxfId="1176" priority="412" operator="equal">
      <formula>2</formula>
    </cfRule>
    <cfRule type="cellIs" dxfId="1175" priority="413" operator="between">
      <formula>0</formula>
      <formula>1</formula>
    </cfRule>
  </conditionalFormatting>
  <conditionalFormatting sqref="U57:U82">
    <cfRule type="cellIs" dxfId="1174" priority="402" operator="lessThan">
      <formula>0</formula>
    </cfRule>
    <cfRule type="cellIs" dxfId="1173" priority="403" operator="greaterThan">
      <formula>6</formula>
    </cfRule>
    <cfRule type="cellIs" dxfId="1172" priority="404" operator="between">
      <formula>5</formula>
      <formula>6</formula>
    </cfRule>
    <cfRule type="cellIs" dxfId="1171" priority="405" operator="between">
      <formula>3</formula>
      <formula>4</formula>
    </cfRule>
    <cfRule type="cellIs" dxfId="1170" priority="406" operator="equal">
      <formula>2</formula>
    </cfRule>
    <cfRule type="cellIs" dxfId="1169" priority="407" operator="between">
      <formula>0</formula>
      <formula>1</formula>
    </cfRule>
  </conditionalFormatting>
  <conditionalFormatting sqref="Q57:Q82">
    <cfRule type="cellIs" dxfId="1168" priority="396" operator="lessThan">
      <formula>0</formula>
    </cfRule>
    <cfRule type="cellIs" dxfId="1167" priority="397" operator="greaterThan">
      <formula>28</formula>
    </cfRule>
    <cfRule type="cellIs" dxfId="1166" priority="398" operator="between">
      <formula>21</formula>
      <formula>28</formula>
    </cfRule>
    <cfRule type="cellIs" dxfId="1165" priority="399" operator="between">
      <formula>13</formula>
      <formula>20</formula>
    </cfRule>
    <cfRule type="cellIs" dxfId="1164" priority="400" operator="between">
      <formula>8</formula>
      <formula>12</formula>
    </cfRule>
    <cfRule type="cellIs" dxfId="1163" priority="401" operator="between">
      <formula>0</formula>
      <formula>7</formula>
    </cfRule>
  </conditionalFormatting>
  <conditionalFormatting sqref="W57:W82">
    <cfRule type="cellIs" dxfId="1162" priority="390" operator="lessThan">
      <formula>0</formula>
    </cfRule>
    <cfRule type="cellIs" dxfId="1161" priority="391" operator="greaterThan">
      <formula>52</formula>
    </cfRule>
    <cfRule type="cellIs" dxfId="1160" priority="392" operator="between">
      <formula>38</formula>
      <formula>52</formula>
    </cfRule>
    <cfRule type="cellIs" dxfId="1159" priority="393" operator="between">
      <formula>22</formula>
      <formula>37</formula>
    </cfRule>
    <cfRule type="cellIs" dxfId="1158" priority="394" operator="between">
      <formula>16</formula>
      <formula>21</formula>
    </cfRule>
    <cfRule type="cellIs" dxfId="1157" priority="395" operator="between">
      <formula>0</formula>
      <formula>15</formula>
    </cfRule>
  </conditionalFormatting>
  <conditionalFormatting sqref="V57:V82">
    <cfRule type="cellIs" dxfId="1156" priority="384" operator="lessThan">
      <formula>0</formula>
    </cfRule>
    <cfRule type="cellIs" dxfId="1155" priority="385" operator="greaterThan">
      <formula>24</formula>
    </cfRule>
    <cfRule type="cellIs" dxfId="1154" priority="386" operator="between">
      <formula>18</formula>
      <formula>24</formula>
    </cfRule>
    <cfRule type="cellIs" dxfId="1153" priority="387" operator="between">
      <formula>10</formula>
      <formula>17</formula>
    </cfRule>
    <cfRule type="cellIs" dxfId="1152" priority="388" operator="between">
      <formula>8</formula>
      <formula>9</formula>
    </cfRule>
    <cfRule type="cellIs" dxfId="1151" priority="389" operator="between">
      <formula>0</formula>
      <formula>7</formula>
    </cfRule>
  </conditionalFormatting>
  <conditionalFormatting sqref="E31:E56">
    <cfRule type="cellIs" dxfId="1150" priority="376" operator="lessThan">
      <formula>0</formula>
    </cfRule>
    <cfRule type="cellIs" dxfId="1149" priority="377" operator="greaterThan">
      <formula>7</formula>
    </cfRule>
    <cfRule type="cellIs" dxfId="1148" priority="378" operator="between">
      <formula>6</formula>
      <formula>7</formula>
    </cfRule>
    <cfRule type="cellIs" dxfId="1147" priority="379" operator="between">
      <formula>3</formula>
      <formula>5</formula>
    </cfRule>
    <cfRule type="cellIs" dxfId="1146" priority="380" operator="equal">
      <formula>2</formula>
    </cfRule>
    <cfRule type="cellIs" dxfId="1145" priority="381" operator="between">
      <formula>0</formula>
      <formula>1</formula>
    </cfRule>
  </conditionalFormatting>
  <conditionalFormatting sqref="F31:F56">
    <cfRule type="cellIs" dxfId="1144" priority="370" operator="lessThan">
      <formula>0</formula>
    </cfRule>
    <cfRule type="cellIs" dxfId="1143" priority="371" operator="greaterThan">
      <formula>8</formula>
    </cfRule>
    <cfRule type="cellIs" dxfId="1142" priority="372" operator="between">
      <formula>7</formula>
      <formula>8</formula>
    </cfRule>
    <cfRule type="cellIs" dxfId="1141" priority="373" operator="between">
      <formula>5</formula>
      <formula>6</formula>
    </cfRule>
    <cfRule type="cellIs" dxfId="1140" priority="374" operator="between">
      <formula>2</formula>
      <formula>4</formula>
    </cfRule>
    <cfRule type="cellIs" dxfId="1139" priority="375" operator="between">
      <formula>0</formula>
      <formula>1</formula>
    </cfRule>
  </conditionalFormatting>
  <conditionalFormatting sqref="G31:G56">
    <cfRule type="cellIs" dxfId="1138" priority="364" operator="lessThan">
      <formula>0</formula>
    </cfRule>
    <cfRule type="cellIs" dxfId="1137" priority="365" operator="greaterThan">
      <formula>30</formula>
    </cfRule>
    <cfRule type="cellIs" dxfId="1136" priority="366" operator="between">
      <formula>21</formula>
      <formula>30</formula>
    </cfRule>
    <cfRule type="cellIs" dxfId="1135" priority="367" operator="between">
      <formula>11</formula>
      <formula>20</formula>
    </cfRule>
    <cfRule type="cellIs" dxfId="1134" priority="368" operator="between">
      <formula>3</formula>
      <formula>10</formula>
    </cfRule>
    <cfRule type="cellIs" dxfId="1133" priority="369" operator="between">
      <formula>0</formula>
      <formula>2</formula>
    </cfRule>
  </conditionalFormatting>
  <conditionalFormatting sqref="H31:H56">
    <cfRule type="cellIs" dxfId="1132" priority="354" operator="lessThan">
      <formula>0</formula>
    </cfRule>
    <cfRule type="cellIs" dxfId="1131" priority="355" operator="greaterThan">
      <formula>23</formula>
    </cfRule>
    <cfRule type="cellIs" dxfId="1130" priority="356" operator="between">
      <formula>15</formula>
      <formula>23</formula>
    </cfRule>
    <cfRule type="cellIs" dxfId="1129" priority="357" operator="between">
      <formula>8</formula>
      <formula>14</formula>
    </cfRule>
    <cfRule type="cellIs" dxfId="1128" priority="358" operator="between">
      <formula>4</formula>
      <formula>7</formula>
    </cfRule>
    <cfRule type="cellIs" dxfId="1127" priority="359" operator="between">
      <formula>0</formula>
      <formula>3</formula>
    </cfRule>
  </conditionalFormatting>
  <conditionalFormatting sqref="I31:I56">
    <cfRule type="cellIs" dxfId="1126" priority="348" operator="lessThan">
      <formula>0</formula>
    </cfRule>
    <cfRule type="cellIs" dxfId="1125" priority="349" operator="greaterThan">
      <formula>5</formula>
    </cfRule>
    <cfRule type="cellIs" dxfId="1124" priority="350" operator="between">
      <formula>4</formula>
      <formula>5</formula>
    </cfRule>
    <cfRule type="cellIs" dxfId="1123" priority="351" operator="between">
      <formula>2</formula>
      <formula>3</formula>
    </cfRule>
    <cfRule type="cellIs" dxfId="1122" priority="352" operator="equal">
      <formula>1</formula>
    </cfRule>
    <cfRule type="cellIs" dxfId="1121" priority="353" operator="equal">
      <formula>0</formula>
    </cfRule>
  </conditionalFormatting>
  <conditionalFormatting sqref="J31:J56">
    <cfRule type="cellIs" dxfId="1120" priority="342" operator="lessThan">
      <formula>0</formula>
    </cfRule>
    <cfRule type="cellIs" dxfId="1119" priority="343" operator="greaterThan">
      <formula>11</formula>
    </cfRule>
    <cfRule type="cellIs" dxfId="1118" priority="344" operator="between">
      <formula>9</formula>
      <formula>11</formula>
    </cfRule>
    <cfRule type="cellIs" dxfId="1117" priority="345" operator="between">
      <formula>6</formula>
      <formula>8</formula>
    </cfRule>
    <cfRule type="cellIs" dxfId="1116" priority="346" operator="between">
      <formula>3</formula>
      <formula>5</formula>
    </cfRule>
    <cfRule type="cellIs" dxfId="1115" priority="347" operator="between">
      <formula>0</formula>
      <formula>2</formula>
    </cfRule>
  </conditionalFormatting>
  <conditionalFormatting sqref="L31:L56">
    <cfRule type="cellIs" dxfId="1114" priority="332" operator="lessThan">
      <formula>0</formula>
    </cfRule>
    <cfRule type="cellIs" dxfId="1113" priority="333" operator="greaterThan">
      <formula>3</formula>
    </cfRule>
    <cfRule type="cellIs" dxfId="1112" priority="334" operator="between">
      <formula>2</formula>
      <formula>3</formula>
    </cfRule>
    <cfRule type="cellIs" dxfId="1111" priority="335" operator="between">
      <formula>0</formula>
      <formula>1</formula>
    </cfRule>
  </conditionalFormatting>
  <conditionalFormatting sqref="M31:M56">
    <cfRule type="cellIs" dxfId="1110" priority="326" operator="lessThan">
      <formula>0</formula>
    </cfRule>
    <cfRule type="cellIs" dxfId="1109" priority="327" operator="greaterThan">
      <formula>9</formula>
    </cfRule>
    <cfRule type="cellIs" dxfId="1108" priority="328" operator="between">
      <formula>7</formula>
      <formula>9</formula>
    </cfRule>
    <cfRule type="cellIs" dxfId="1107" priority="329" operator="between">
      <formula>4</formula>
      <formula>6</formula>
    </cfRule>
    <cfRule type="cellIs" dxfId="1106" priority="330" operator="between">
      <formula>2</formula>
      <formula>3</formula>
    </cfRule>
    <cfRule type="cellIs" dxfId="1105" priority="331" operator="between">
      <formula>0</formula>
      <formula>1</formula>
    </cfRule>
  </conditionalFormatting>
  <conditionalFormatting sqref="N31:N56">
    <cfRule type="cellIs" dxfId="1104" priority="320" operator="lessThan">
      <formula>0</formula>
    </cfRule>
    <cfRule type="cellIs" dxfId="1103" priority="321" operator="greaterThan">
      <formula>9</formula>
    </cfRule>
    <cfRule type="cellIs" dxfId="1102" priority="322" operator="between">
      <formula>7</formula>
      <formula>9</formula>
    </cfRule>
    <cfRule type="cellIs" dxfId="1101" priority="323" operator="between">
      <formula>4</formula>
      <formula>6</formula>
    </cfRule>
    <cfRule type="cellIs" dxfId="1100" priority="324" operator="between">
      <formula>2</formula>
      <formula>3</formula>
    </cfRule>
    <cfRule type="cellIs" dxfId="1099" priority="325" operator="between">
      <formula>0</formula>
      <formula>1</formula>
    </cfRule>
  </conditionalFormatting>
  <conditionalFormatting sqref="O31:O56">
    <cfRule type="cellIs" dxfId="1098" priority="314" operator="lessThan">
      <formula>0</formula>
    </cfRule>
    <cfRule type="cellIs" dxfId="1097" priority="315" operator="greaterThan">
      <formula>4</formula>
    </cfRule>
    <cfRule type="cellIs" dxfId="1096" priority="316" operator="equal">
      <formula>4</formula>
    </cfRule>
    <cfRule type="cellIs" dxfId="1095" priority="317" operator="equal">
      <formula>3</formula>
    </cfRule>
    <cfRule type="cellIs" dxfId="1094" priority="318" operator="equal">
      <formula>2</formula>
    </cfRule>
    <cfRule type="cellIs" dxfId="1093" priority="319" operator="between">
      <formula>0</formula>
      <formula>1</formula>
    </cfRule>
  </conditionalFormatting>
  <conditionalFormatting sqref="P31:P56">
    <cfRule type="cellIs" dxfId="1092" priority="309" operator="lessThan">
      <formula>0</formula>
    </cfRule>
    <cfRule type="cellIs" dxfId="1091" priority="310" operator="greaterThan">
      <formula>3</formula>
    </cfRule>
    <cfRule type="cellIs" dxfId="1090" priority="311" operator="between">
      <formula>2</formula>
      <formula>3</formula>
    </cfRule>
    <cfRule type="cellIs" dxfId="1089" priority="312" operator="equal">
      <formula>1</formula>
    </cfRule>
    <cfRule type="cellIs" dxfId="1088" priority="313" operator="equal">
      <formula>0</formula>
    </cfRule>
  </conditionalFormatting>
  <conditionalFormatting sqref="R31:R56">
    <cfRule type="cellIs" dxfId="1087" priority="303" operator="lessThan">
      <formula>0</formula>
    </cfRule>
    <cfRule type="cellIs" dxfId="1086" priority="304" operator="greaterThan">
      <formula>6</formula>
    </cfRule>
    <cfRule type="cellIs" dxfId="1085" priority="305" operator="between">
      <formula>5</formula>
      <formula>6</formula>
    </cfRule>
    <cfRule type="cellIs" dxfId="1084" priority="306" operator="between">
      <formula>3</formula>
      <formula>4</formula>
    </cfRule>
    <cfRule type="cellIs" dxfId="1083" priority="307" operator="equal">
      <formula>2</formula>
    </cfRule>
    <cfRule type="cellIs" dxfId="1082" priority="308" operator="between">
      <formula>0</formula>
      <formula>1</formula>
    </cfRule>
  </conditionalFormatting>
  <conditionalFormatting sqref="S31:S56">
    <cfRule type="cellIs" dxfId="1081" priority="297" operator="lessThan">
      <formula>0</formula>
    </cfRule>
    <cfRule type="cellIs" dxfId="1080" priority="298" operator="greaterThan">
      <formula>6</formula>
    </cfRule>
    <cfRule type="cellIs" dxfId="1079" priority="299" operator="between">
      <formula>5</formula>
      <formula>6</formula>
    </cfRule>
    <cfRule type="cellIs" dxfId="1078" priority="300" operator="between">
      <formula>3</formula>
      <formula>4</formula>
    </cfRule>
    <cfRule type="cellIs" dxfId="1077" priority="301" operator="equal">
      <formula>2</formula>
    </cfRule>
    <cfRule type="cellIs" dxfId="1076" priority="302" operator="between">
      <formula>0</formula>
      <formula>1</formula>
    </cfRule>
  </conditionalFormatting>
  <conditionalFormatting sqref="T31:T56">
    <cfRule type="cellIs" dxfId="1075" priority="291" operator="lessThan">
      <formula>0</formula>
    </cfRule>
    <cfRule type="cellIs" dxfId="1074" priority="292" operator="greaterThan">
      <formula>6</formula>
    </cfRule>
    <cfRule type="cellIs" dxfId="1073" priority="293" operator="between">
      <formula>5</formula>
      <formula>6</formula>
    </cfRule>
    <cfRule type="cellIs" dxfId="1072" priority="294" operator="between">
      <formula>3</formula>
      <formula>4</formula>
    </cfRule>
    <cfRule type="cellIs" dxfId="1071" priority="295" operator="equal">
      <formula>2</formula>
    </cfRule>
    <cfRule type="cellIs" dxfId="1070" priority="296" operator="between">
      <formula>0</formula>
      <formula>1</formula>
    </cfRule>
  </conditionalFormatting>
  <conditionalFormatting sqref="U31:U56">
    <cfRule type="cellIs" dxfId="1069" priority="285" operator="lessThan">
      <formula>0</formula>
    </cfRule>
    <cfRule type="cellIs" dxfId="1068" priority="286" operator="greaterThan">
      <formula>6</formula>
    </cfRule>
    <cfRule type="cellIs" dxfId="1067" priority="287" operator="between">
      <formula>5</formula>
      <formula>6</formula>
    </cfRule>
    <cfRule type="cellIs" dxfId="1066" priority="288" operator="between">
      <formula>3</formula>
      <formula>4</formula>
    </cfRule>
    <cfRule type="cellIs" dxfId="1065" priority="289" operator="equal">
      <formula>2</formula>
    </cfRule>
    <cfRule type="cellIs" dxfId="1064" priority="290" operator="between">
      <formula>0</formula>
      <formula>1</formula>
    </cfRule>
  </conditionalFormatting>
  <conditionalFormatting sqref="Q31:Q56">
    <cfRule type="cellIs" dxfId="1063" priority="279" operator="lessThan">
      <formula>0</formula>
    </cfRule>
    <cfRule type="cellIs" dxfId="1062" priority="280" operator="greaterThan">
      <formula>28</formula>
    </cfRule>
    <cfRule type="cellIs" dxfId="1061" priority="281" operator="between">
      <formula>21</formula>
      <formula>28</formula>
    </cfRule>
    <cfRule type="cellIs" dxfId="1060" priority="282" operator="between">
      <formula>13</formula>
      <formula>20</formula>
    </cfRule>
    <cfRule type="cellIs" dxfId="1059" priority="283" operator="between">
      <formula>8</formula>
      <formula>12</formula>
    </cfRule>
    <cfRule type="cellIs" dxfId="1058" priority="284" operator="between">
      <formula>0</formula>
      <formula>7</formula>
    </cfRule>
  </conditionalFormatting>
  <conditionalFormatting sqref="W31:W56">
    <cfRule type="cellIs" dxfId="1057" priority="273" operator="lessThan">
      <formula>0</formula>
    </cfRule>
    <cfRule type="cellIs" dxfId="1056" priority="274" operator="greaterThan">
      <formula>52</formula>
    </cfRule>
    <cfRule type="cellIs" dxfId="1055" priority="275" operator="between">
      <formula>38</formula>
      <formula>52</formula>
    </cfRule>
    <cfRule type="cellIs" dxfId="1054" priority="276" operator="between">
      <formula>22</formula>
      <formula>37</formula>
    </cfRule>
    <cfRule type="cellIs" dxfId="1053" priority="277" operator="between">
      <formula>16</formula>
      <formula>21</formula>
    </cfRule>
    <cfRule type="cellIs" dxfId="1052" priority="278" operator="between">
      <formula>0</formula>
      <formula>15</formula>
    </cfRule>
  </conditionalFormatting>
  <conditionalFormatting sqref="V31:V56">
    <cfRule type="cellIs" dxfId="1051" priority="267" operator="lessThan">
      <formula>0</formula>
    </cfRule>
    <cfRule type="cellIs" dxfId="1050" priority="268" operator="greaterThan">
      <formula>24</formula>
    </cfRule>
    <cfRule type="cellIs" dxfId="1049" priority="269" operator="between">
      <formula>18</formula>
      <formula>24</formula>
    </cfRule>
    <cfRule type="cellIs" dxfId="1048" priority="270" operator="between">
      <formula>10</formula>
      <formula>17</formula>
    </cfRule>
    <cfRule type="cellIs" dxfId="1047" priority="271" operator="between">
      <formula>8</formula>
      <formula>9</formula>
    </cfRule>
    <cfRule type="cellIs" dxfId="1046" priority="272" operator="between">
      <formula>0</formula>
      <formula>7</formula>
    </cfRule>
  </conditionalFormatting>
  <conditionalFormatting sqref="E5:E30">
    <cfRule type="cellIs" dxfId="1045" priority="259" operator="lessThan">
      <formula>0</formula>
    </cfRule>
    <cfRule type="cellIs" dxfId="1044" priority="260" operator="greaterThan">
      <formula>7</formula>
    </cfRule>
    <cfRule type="cellIs" dxfId="1043" priority="261" operator="between">
      <formula>6</formula>
      <formula>7</formula>
    </cfRule>
    <cfRule type="cellIs" dxfId="1042" priority="262" operator="between">
      <formula>3</formula>
      <formula>5</formula>
    </cfRule>
    <cfRule type="cellIs" dxfId="1041" priority="263" operator="equal">
      <formula>2</formula>
    </cfRule>
    <cfRule type="cellIs" dxfId="1040" priority="264" operator="between">
      <formula>0</formula>
      <formula>1</formula>
    </cfRule>
  </conditionalFormatting>
  <conditionalFormatting sqref="F5:F30">
    <cfRule type="cellIs" dxfId="1039" priority="253" operator="lessThan">
      <formula>0</formula>
    </cfRule>
    <cfRule type="cellIs" dxfId="1038" priority="254" operator="greaterThan">
      <formula>8</formula>
    </cfRule>
    <cfRule type="cellIs" dxfId="1037" priority="255" operator="between">
      <formula>7</formula>
      <formula>8</formula>
    </cfRule>
    <cfRule type="cellIs" dxfId="1036" priority="256" operator="between">
      <formula>5</formula>
      <formula>6</formula>
    </cfRule>
    <cfRule type="cellIs" dxfId="1035" priority="257" operator="between">
      <formula>2</formula>
      <formula>4</formula>
    </cfRule>
    <cfRule type="cellIs" dxfId="1034" priority="258" operator="between">
      <formula>0</formula>
      <formula>1</formula>
    </cfRule>
  </conditionalFormatting>
  <conditionalFormatting sqref="G5:G30">
    <cfRule type="cellIs" dxfId="1033" priority="247" operator="lessThan">
      <formula>0</formula>
    </cfRule>
    <cfRule type="cellIs" dxfId="1032" priority="248" operator="greaterThan">
      <formula>30</formula>
    </cfRule>
    <cfRule type="cellIs" dxfId="1031" priority="249" operator="between">
      <formula>21</formula>
      <formula>30</formula>
    </cfRule>
    <cfRule type="cellIs" dxfId="1030" priority="250" operator="between">
      <formula>11</formula>
      <formula>20</formula>
    </cfRule>
    <cfRule type="cellIs" dxfId="1029" priority="251" operator="between">
      <formula>3</formula>
      <formula>10</formula>
    </cfRule>
    <cfRule type="cellIs" dxfId="1028" priority="252" operator="between">
      <formula>0</formula>
      <formula>2</formula>
    </cfRule>
  </conditionalFormatting>
  <conditionalFormatting sqref="H5:H30">
    <cfRule type="cellIs" dxfId="1027" priority="237" operator="lessThan">
      <formula>0</formula>
    </cfRule>
    <cfRule type="cellIs" dxfId="1026" priority="238" operator="greaterThan">
      <formula>23</formula>
    </cfRule>
    <cfRule type="cellIs" dxfId="1025" priority="239" operator="between">
      <formula>15</formula>
      <formula>23</formula>
    </cfRule>
    <cfRule type="cellIs" dxfId="1024" priority="240" operator="between">
      <formula>8</formula>
      <formula>14</formula>
    </cfRule>
    <cfRule type="cellIs" dxfId="1023" priority="241" operator="between">
      <formula>4</formula>
      <formula>7</formula>
    </cfRule>
    <cfRule type="cellIs" dxfId="1022" priority="242" operator="between">
      <formula>0</formula>
      <formula>3</formula>
    </cfRule>
  </conditionalFormatting>
  <conditionalFormatting sqref="I5:I30">
    <cfRule type="cellIs" dxfId="1021" priority="231" operator="lessThan">
      <formula>0</formula>
    </cfRule>
    <cfRule type="cellIs" dxfId="1020" priority="232" operator="greaterThan">
      <formula>5</formula>
    </cfRule>
    <cfRule type="cellIs" dxfId="1019" priority="233" operator="between">
      <formula>4</formula>
      <formula>5</formula>
    </cfRule>
    <cfRule type="cellIs" dxfId="1018" priority="234" operator="between">
      <formula>2</formula>
      <formula>3</formula>
    </cfRule>
    <cfRule type="cellIs" dxfId="1017" priority="235" operator="equal">
      <formula>1</formula>
    </cfRule>
    <cfRule type="cellIs" dxfId="1016" priority="236" operator="equal">
      <formula>0</formula>
    </cfRule>
  </conditionalFormatting>
  <conditionalFormatting sqref="J5:J30">
    <cfRule type="cellIs" dxfId="1015" priority="225" operator="lessThan">
      <formula>0</formula>
    </cfRule>
    <cfRule type="cellIs" dxfId="1014" priority="226" operator="greaterThan">
      <formula>11</formula>
    </cfRule>
    <cfRule type="cellIs" dxfId="1013" priority="227" operator="between">
      <formula>9</formula>
      <formula>11</formula>
    </cfRule>
    <cfRule type="cellIs" dxfId="1012" priority="228" operator="between">
      <formula>6</formula>
      <formula>8</formula>
    </cfRule>
    <cfRule type="cellIs" dxfId="1011" priority="229" operator="between">
      <formula>3</formula>
      <formula>5</formula>
    </cfRule>
    <cfRule type="cellIs" dxfId="1010" priority="230" operator="between">
      <formula>0</formula>
      <formula>2</formula>
    </cfRule>
  </conditionalFormatting>
  <conditionalFormatting sqref="L5:L30">
    <cfRule type="cellIs" dxfId="1009" priority="215" operator="lessThan">
      <formula>0</formula>
    </cfRule>
    <cfRule type="cellIs" dxfId="1008" priority="216" operator="greaterThan">
      <formula>3</formula>
    </cfRule>
    <cfRule type="cellIs" dxfId="1007" priority="217" operator="between">
      <formula>2</formula>
      <formula>3</formula>
    </cfRule>
    <cfRule type="cellIs" dxfId="1006" priority="218" operator="between">
      <formula>0</formula>
      <formula>1</formula>
    </cfRule>
  </conditionalFormatting>
  <conditionalFormatting sqref="M5:M30">
    <cfRule type="cellIs" dxfId="1005" priority="209" operator="lessThan">
      <formula>0</formula>
    </cfRule>
    <cfRule type="cellIs" dxfId="1004" priority="210" operator="greaterThan">
      <formula>9</formula>
    </cfRule>
    <cfRule type="cellIs" dxfId="1003" priority="211" operator="between">
      <formula>7</formula>
      <formula>9</formula>
    </cfRule>
    <cfRule type="cellIs" dxfId="1002" priority="212" operator="between">
      <formula>4</formula>
      <formula>6</formula>
    </cfRule>
    <cfRule type="cellIs" dxfId="1001" priority="213" operator="between">
      <formula>2</formula>
      <formula>3</formula>
    </cfRule>
    <cfRule type="cellIs" dxfId="1000" priority="214" operator="between">
      <formula>0</formula>
      <formula>1</formula>
    </cfRule>
  </conditionalFormatting>
  <conditionalFormatting sqref="N5:N30">
    <cfRule type="cellIs" dxfId="999" priority="203" operator="lessThan">
      <formula>0</formula>
    </cfRule>
    <cfRule type="cellIs" dxfId="998" priority="204" operator="greaterThan">
      <formula>9</formula>
    </cfRule>
    <cfRule type="cellIs" dxfId="997" priority="205" operator="between">
      <formula>7</formula>
      <formula>9</formula>
    </cfRule>
    <cfRule type="cellIs" dxfId="996" priority="206" operator="between">
      <formula>4</formula>
      <formula>6</formula>
    </cfRule>
    <cfRule type="cellIs" dxfId="995" priority="207" operator="between">
      <formula>2</formula>
      <formula>3</formula>
    </cfRule>
    <cfRule type="cellIs" dxfId="994" priority="208" operator="between">
      <formula>0</formula>
      <formula>1</formula>
    </cfRule>
  </conditionalFormatting>
  <conditionalFormatting sqref="O5:O30">
    <cfRule type="cellIs" dxfId="993" priority="197" operator="lessThan">
      <formula>0</formula>
    </cfRule>
    <cfRule type="cellIs" dxfId="992" priority="198" operator="greaterThan">
      <formula>4</formula>
    </cfRule>
    <cfRule type="cellIs" dxfId="991" priority="199" operator="equal">
      <formula>4</formula>
    </cfRule>
    <cfRule type="cellIs" dxfId="990" priority="200" operator="equal">
      <formula>3</formula>
    </cfRule>
    <cfRule type="cellIs" dxfId="989" priority="201" operator="equal">
      <formula>2</formula>
    </cfRule>
    <cfRule type="cellIs" dxfId="988" priority="202" operator="between">
      <formula>0</formula>
      <formula>1</formula>
    </cfRule>
  </conditionalFormatting>
  <conditionalFormatting sqref="P5:P30">
    <cfRule type="cellIs" dxfId="987" priority="192" operator="lessThan">
      <formula>0</formula>
    </cfRule>
    <cfRule type="cellIs" dxfId="986" priority="193" operator="greaterThan">
      <formula>3</formula>
    </cfRule>
    <cfRule type="cellIs" dxfId="985" priority="194" operator="between">
      <formula>2</formula>
      <formula>3</formula>
    </cfRule>
    <cfRule type="cellIs" dxfId="984" priority="195" operator="equal">
      <formula>1</formula>
    </cfRule>
    <cfRule type="cellIs" dxfId="983" priority="196" operator="equal">
      <formula>0</formula>
    </cfRule>
  </conditionalFormatting>
  <conditionalFormatting sqref="R5:R30">
    <cfRule type="cellIs" dxfId="982" priority="186" operator="lessThan">
      <formula>0</formula>
    </cfRule>
    <cfRule type="cellIs" dxfId="981" priority="187" operator="greaterThan">
      <formula>6</formula>
    </cfRule>
    <cfRule type="cellIs" dxfId="980" priority="188" operator="between">
      <formula>5</formula>
      <formula>6</formula>
    </cfRule>
    <cfRule type="cellIs" dxfId="979" priority="189" operator="between">
      <formula>3</formula>
      <formula>4</formula>
    </cfRule>
    <cfRule type="cellIs" dxfId="978" priority="190" operator="equal">
      <formula>2</formula>
    </cfRule>
    <cfRule type="cellIs" dxfId="977" priority="191" operator="between">
      <formula>0</formula>
      <formula>1</formula>
    </cfRule>
  </conditionalFormatting>
  <conditionalFormatting sqref="S5:S30">
    <cfRule type="cellIs" dxfId="976" priority="180" operator="lessThan">
      <formula>0</formula>
    </cfRule>
    <cfRule type="cellIs" dxfId="975" priority="181" operator="greaterThan">
      <formula>6</formula>
    </cfRule>
    <cfRule type="cellIs" dxfId="974" priority="182" operator="between">
      <formula>5</formula>
      <formula>6</formula>
    </cfRule>
    <cfRule type="cellIs" dxfId="973" priority="183" operator="between">
      <formula>3</formula>
      <formula>4</formula>
    </cfRule>
    <cfRule type="cellIs" dxfId="972" priority="184" operator="equal">
      <formula>2</formula>
    </cfRule>
    <cfRule type="cellIs" dxfId="971" priority="185" operator="between">
      <formula>0</formula>
      <formula>1</formula>
    </cfRule>
  </conditionalFormatting>
  <conditionalFormatting sqref="T5:T30">
    <cfRule type="cellIs" dxfId="970" priority="174" operator="lessThan">
      <formula>0</formula>
    </cfRule>
    <cfRule type="cellIs" dxfId="969" priority="175" operator="greaterThan">
      <formula>6</formula>
    </cfRule>
    <cfRule type="cellIs" dxfId="968" priority="176" operator="between">
      <formula>5</formula>
      <formula>6</formula>
    </cfRule>
    <cfRule type="cellIs" dxfId="967" priority="177" operator="between">
      <formula>3</formula>
      <formula>4</formula>
    </cfRule>
    <cfRule type="cellIs" dxfId="966" priority="178" operator="equal">
      <formula>2</formula>
    </cfRule>
    <cfRule type="cellIs" dxfId="965" priority="179" operator="between">
      <formula>0</formula>
      <formula>1</formula>
    </cfRule>
  </conditionalFormatting>
  <conditionalFormatting sqref="U5:U30">
    <cfRule type="cellIs" dxfId="964" priority="168" operator="lessThan">
      <formula>0</formula>
    </cfRule>
    <cfRule type="cellIs" dxfId="963" priority="169" operator="greaterThan">
      <formula>6</formula>
    </cfRule>
    <cfRule type="cellIs" dxfId="962" priority="170" operator="between">
      <formula>5</formula>
      <formula>6</formula>
    </cfRule>
    <cfRule type="cellIs" dxfId="961" priority="171" operator="between">
      <formula>3</formula>
      <formula>4</formula>
    </cfRule>
    <cfRule type="cellIs" dxfId="960" priority="172" operator="equal">
      <formula>2</formula>
    </cfRule>
    <cfRule type="cellIs" dxfId="959" priority="173" operator="between">
      <formula>0</formula>
      <formula>1</formula>
    </cfRule>
  </conditionalFormatting>
  <conditionalFormatting sqref="Q5 Q7 Q9 Q11 Q13 Q15 Q17 Q19 Q21 Q23:Q30">
    <cfRule type="cellIs" dxfId="958" priority="162" operator="lessThan">
      <formula>0</formula>
    </cfRule>
    <cfRule type="cellIs" dxfId="957" priority="163" operator="greaterThan">
      <formula>28</formula>
    </cfRule>
    <cfRule type="cellIs" dxfId="956" priority="164" operator="between">
      <formula>21</formula>
      <formula>28</formula>
    </cfRule>
    <cfRule type="cellIs" dxfId="955" priority="165" operator="between">
      <formula>13</formula>
      <formula>20</formula>
    </cfRule>
    <cfRule type="cellIs" dxfId="954" priority="166" operator="between">
      <formula>8</formula>
      <formula>12</formula>
    </cfRule>
    <cfRule type="cellIs" dxfId="953" priority="167" operator="between">
      <formula>0</formula>
      <formula>7</formula>
    </cfRule>
  </conditionalFormatting>
  <conditionalFormatting sqref="W5 W7 W9 W11 W13 W15 W17 W19 W21 W23:W30">
    <cfRule type="cellIs" dxfId="952" priority="156" operator="lessThan">
      <formula>0</formula>
    </cfRule>
    <cfRule type="cellIs" dxfId="951" priority="157" operator="greaterThan">
      <formula>52</formula>
    </cfRule>
    <cfRule type="cellIs" dxfId="950" priority="158" operator="between">
      <formula>38</formula>
      <formula>52</formula>
    </cfRule>
    <cfRule type="cellIs" dxfId="949" priority="159" operator="between">
      <formula>22</formula>
      <formula>37</formula>
    </cfRule>
    <cfRule type="cellIs" dxfId="948" priority="160" operator="between">
      <formula>16</formula>
      <formula>21</formula>
    </cfRule>
    <cfRule type="cellIs" dxfId="947" priority="161" operator="between">
      <formula>0</formula>
      <formula>15</formula>
    </cfRule>
  </conditionalFormatting>
  <conditionalFormatting sqref="V5 V7 V9 V11 V13 V15 V17 V19 V21 V23:V30">
    <cfRule type="cellIs" dxfId="946" priority="150" operator="lessThan">
      <formula>0</formula>
    </cfRule>
    <cfRule type="cellIs" dxfId="945" priority="151" operator="greaterThan">
      <formula>24</formula>
    </cfRule>
    <cfRule type="cellIs" dxfId="944" priority="152" operator="between">
      <formula>18</formula>
      <formula>24</formula>
    </cfRule>
    <cfRule type="cellIs" dxfId="943" priority="153" operator="between">
      <formula>10</formula>
      <formula>17</formula>
    </cfRule>
    <cfRule type="cellIs" dxfId="942" priority="154" operator="between">
      <formula>8</formula>
      <formula>9</formula>
    </cfRule>
    <cfRule type="cellIs" dxfId="941" priority="155" operator="between">
      <formula>0</formula>
      <formula>7</formula>
    </cfRule>
  </conditionalFormatting>
  <conditionalFormatting sqref="E89:E106">
    <cfRule type="cellIs" dxfId="940" priority="142" operator="lessThan">
      <formula>0</formula>
    </cfRule>
    <cfRule type="cellIs" dxfId="939" priority="143" operator="greaterThan">
      <formula>7</formula>
    </cfRule>
    <cfRule type="cellIs" dxfId="938" priority="144" operator="between">
      <formula>6</formula>
      <formula>7</formula>
    </cfRule>
    <cfRule type="cellIs" dxfId="937" priority="145" operator="between">
      <formula>3</formula>
      <formula>5</formula>
    </cfRule>
    <cfRule type="cellIs" dxfId="936" priority="146" operator="equal">
      <formula>2</formula>
    </cfRule>
    <cfRule type="cellIs" dxfId="935" priority="147" operator="between">
      <formula>0</formula>
      <formula>1</formula>
    </cfRule>
  </conditionalFormatting>
  <conditionalFormatting sqref="F89:F106">
    <cfRule type="cellIs" dxfId="934" priority="136" operator="lessThan">
      <formula>0</formula>
    </cfRule>
    <cfRule type="cellIs" dxfId="933" priority="137" operator="greaterThan">
      <formula>8</formula>
    </cfRule>
    <cfRule type="cellIs" dxfId="932" priority="138" operator="between">
      <formula>7</formula>
      <formula>8</formula>
    </cfRule>
    <cfRule type="cellIs" dxfId="931" priority="139" operator="between">
      <formula>5</formula>
      <formula>6</formula>
    </cfRule>
    <cfRule type="cellIs" dxfId="930" priority="140" operator="between">
      <formula>2</formula>
      <formula>4</formula>
    </cfRule>
    <cfRule type="cellIs" dxfId="929" priority="141" operator="between">
      <formula>0</formula>
      <formula>1</formula>
    </cfRule>
  </conditionalFormatting>
  <conditionalFormatting sqref="G89:G106">
    <cfRule type="cellIs" dxfId="928" priority="130" operator="lessThan">
      <formula>0</formula>
    </cfRule>
    <cfRule type="cellIs" dxfId="927" priority="131" operator="greaterThan">
      <formula>30</formula>
    </cfRule>
    <cfRule type="cellIs" dxfId="926" priority="132" operator="between">
      <formula>21</formula>
      <formula>30</formula>
    </cfRule>
    <cfRule type="cellIs" dxfId="925" priority="133" operator="between">
      <formula>11</formula>
      <formula>20</formula>
    </cfRule>
    <cfRule type="cellIs" dxfId="924" priority="134" operator="between">
      <formula>3</formula>
      <formula>10</formula>
    </cfRule>
    <cfRule type="cellIs" dxfId="923" priority="135" operator="between">
      <formula>0</formula>
      <formula>2</formula>
    </cfRule>
  </conditionalFormatting>
  <conditionalFormatting sqref="H89:H106">
    <cfRule type="cellIs" dxfId="922" priority="120" operator="lessThan">
      <formula>0</formula>
    </cfRule>
    <cfRule type="cellIs" dxfId="921" priority="121" operator="greaterThan">
      <formula>23</formula>
    </cfRule>
    <cfRule type="cellIs" dxfId="920" priority="122" operator="between">
      <formula>15</formula>
      <formula>23</formula>
    </cfRule>
    <cfRule type="cellIs" dxfId="919" priority="123" operator="between">
      <formula>8</formula>
      <formula>14</formula>
    </cfRule>
    <cfRule type="cellIs" dxfId="918" priority="124" operator="between">
      <formula>4</formula>
      <formula>7</formula>
    </cfRule>
    <cfRule type="cellIs" dxfId="917" priority="125" operator="between">
      <formula>0</formula>
      <formula>3</formula>
    </cfRule>
  </conditionalFormatting>
  <conditionalFormatting sqref="I89:I106">
    <cfRule type="cellIs" dxfId="916" priority="114" operator="lessThan">
      <formula>0</formula>
    </cfRule>
    <cfRule type="cellIs" dxfId="915" priority="115" operator="greaterThan">
      <formula>5</formula>
    </cfRule>
    <cfRule type="cellIs" dxfId="914" priority="116" operator="between">
      <formula>4</formula>
      <formula>5</formula>
    </cfRule>
    <cfRule type="cellIs" dxfId="913" priority="117" operator="between">
      <formula>2</formula>
      <formula>3</formula>
    </cfRule>
    <cfRule type="cellIs" dxfId="912" priority="118" operator="equal">
      <formula>1</formula>
    </cfRule>
    <cfRule type="cellIs" dxfId="911" priority="119" operator="equal">
      <formula>0</formula>
    </cfRule>
  </conditionalFormatting>
  <conditionalFormatting sqref="J89:J106">
    <cfRule type="cellIs" dxfId="910" priority="108" operator="lessThan">
      <formula>0</formula>
    </cfRule>
    <cfRule type="cellIs" dxfId="909" priority="109" operator="greaterThan">
      <formula>11</formula>
    </cfRule>
    <cfRule type="cellIs" dxfId="908" priority="110" operator="between">
      <formula>9</formula>
      <formula>11</formula>
    </cfRule>
    <cfRule type="cellIs" dxfId="907" priority="111" operator="between">
      <formula>6</formula>
      <formula>8</formula>
    </cfRule>
    <cfRule type="cellIs" dxfId="906" priority="112" operator="between">
      <formula>3</formula>
      <formula>5</formula>
    </cfRule>
    <cfRule type="cellIs" dxfId="905" priority="113" operator="between">
      <formula>0</formula>
      <formula>2</formula>
    </cfRule>
  </conditionalFormatting>
  <conditionalFormatting sqref="L89:L106">
    <cfRule type="cellIs" dxfId="904" priority="98" operator="lessThan">
      <formula>0</formula>
    </cfRule>
    <cfRule type="cellIs" dxfId="903" priority="99" operator="greaterThan">
      <formula>3</formula>
    </cfRule>
    <cfRule type="cellIs" dxfId="902" priority="100" operator="between">
      <formula>2</formula>
      <formula>3</formula>
    </cfRule>
    <cfRule type="cellIs" dxfId="901" priority="101" operator="between">
      <formula>0</formula>
      <formula>1</formula>
    </cfRule>
  </conditionalFormatting>
  <conditionalFormatting sqref="M89:M106">
    <cfRule type="cellIs" dxfId="900" priority="92" operator="lessThan">
      <formula>0</formula>
    </cfRule>
    <cfRule type="cellIs" dxfId="899" priority="93" operator="greaterThan">
      <formula>9</formula>
    </cfRule>
    <cfRule type="cellIs" dxfId="898" priority="94" operator="between">
      <formula>7</formula>
      <formula>9</formula>
    </cfRule>
    <cfRule type="cellIs" dxfId="897" priority="95" operator="between">
      <formula>4</formula>
      <formula>6</formula>
    </cfRule>
    <cfRule type="cellIs" dxfId="896" priority="96" operator="between">
      <formula>2</formula>
      <formula>3</formula>
    </cfRule>
    <cfRule type="cellIs" dxfId="895" priority="97" operator="between">
      <formula>0</formula>
      <formula>1</formula>
    </cfRule>
  </conditionalFormatting>
  <conditionalFormatting sqref="N89:N106">
    <cfRule type="cellIs" dxfId="894" priority="86" operator="lessThan">
      <formula>0</formula>
    </cfRule>
    <cfRule type="cellIs" dxfId="893" priority="87" operator="greaterThan">
      <formula>9</formula>
    </cfRule>
    <cfRule type="cellIs" dxfId="892" priority="88" operator="between">
      <formula>7</formula>
      <formula>9</formula>
    </cfRule>
    <cfRule type="cellIs" dxfId="891" priority="89" operator="between">
      <formula>4</formula>
      <formula>6</formula>
    </cfRule>
    <cfRule type="cellIs" dxfId="890" priority="90" operator="between">
      <formula>2</formula>
      <formula>3</formula>
    </cfRule>
    <cfRule type="cellIs" dxfId="889" priority="91" operator="between">
      <formula>0</formula>
      <formula>1</formula>
    </cfRule>
  </conditionalFormatting>
  <conditionalFormatting sqref="O89:O106">
    <cfRule type="cellIs" dxfId="888" priority="80" operator="lessThan">
      <formula>0</formula>
    </cfRule>
    <cfRule type="cellIs" dxfId="887" priority="81" operator="greaterThan">
      <formula>4</formula>
    </cfRule>
    <cfRule type="cellIs" dxfId="886" priority="82" operator="equal">
      <formula>4</formula>
    </cfRule>
    <cfRule type="cellIs" dxfId="885" priority="83" operator="equal">
      <formula>3</formula>
    </cfRule>
    <cfRule type="cellIs" dxfId="884" priority="84" operator="equal">
      <formula>2</formula>
    </cfRule>
    <cfRule type="cellIs" dxfId="883" priority="85" operator="between">
      <formula>0</formula>
      <formula>1</formula>
    </cfRule>
  </conditionalFormatting>
  <conditionalFormatting sqref="P89:P106">
    <cfRule type="cellIs" dxfId="882" priority="75" operator="lessThan">
      <formula>0</formula>
    </cfRule>
    <cfRule type="cellIs" dxfId="881" priority="76" operator="greaterThan">
      <formula>3</formula>
    </cfRule>
    <cfRule type="cellIs" dxfId="880" priority="77" operator="between">
      <formula>2</formula>
      <formula>3</formula>
    </cfRule>
    <cfRule type="cellIs" dxfId="879" priority="78" operator="equal">
      <formula>1</formula>
    </cfRule>
    <cfRule type="cellIs" dxfId="878" priority="79" operator="equal">
      <formula>0</formula>
    </cfRule>
  </conditionalFormatting>
  <conditionalFormatting sqref="R89:R106">
    <cfRule type="cellIs" dxfId="877" priority="69" operator="lessThan">
      <formula>0</formula>
    </cfRule>
    <cfRule type="cellIs" dxfId="876" priority="70" operator="greaterThan">
      <formula>6</formula>
    </cfRule>
    <cfRule type="cellIs" dxfId="875" priority="71" operator="between">
      <formula>5</formula>
      <formula>6</formula>
    </cfRule>
    <cfRule type="cellIs" dxfId="874" priority="72" operator="between">
      <formula>3</formula>
      <formula>4</formula>
    </cfRule>
    <cfRule type="cellIs" dxfId="873" priority="73" operator="equal">
      <formula>2</formula>
    </cfRule>
    <cfRule type="cellIs" dxfId="872" priority="74" operator="between">
      <formula>0</formula>
      <formula>1</formula>
    </cfRule>
  </conditionalFormatting>
  <conditionalFormatting sqref="S89:S106">
    <cfRule type="cellIs" dxfId="871" priority="63" operator="lessThan">
      <formula>0</formula>
    </cfRule>
    <cfRule type="cellIs" dxfId="870" priority="64" operator="greaterThan">
      <formula>6</formula>
    </cfRule>
    <cfRule type="cellIs" dxfId="869" priority="65" operator="between">
      <formula>5</formula>
      <formula>6</formula>
    </cfRule>
    <cfRule type="cellIs" dxfId="868" priority="66" operator="between">
      <formula>3</formula>
      <formula>4</formula>
    </cfRule>
    <cfRule type="cellIs" dxfId="867" priority="67" operator="equal">
      <formula>2</formula>
    </cfRule>
    <cfRule type="cellIs" dxfId="866" priority="68" operator="between">
      <formula>0</formula>
      <formula>1</formula>
    </cfRule>
  </conditionalFormatting>
  <conditionalFormatting sqref="T89:T106">
    <cfRule type="cellIs" dxfId="865" priority="57" operator="lessThan">
      <formula>0</formula>
    </cfRule>
    <cfRule type="cellIs" dxfId="864" priority="58" operator="greaterThan">
      <formula>6</formula>
    </cfRule>
    <cfRule type="cellIs" dxfId="863" priority="59" operator="between">
      <formula>5</formula>
      <formula>6</formula>
    </cfRule>
    <cfRule type="cellIs" dxfId="862" priority="60" operator="between">
      <formula>3</formula>
      <formula>4</formula>
    </cfRule>
    <cfRule type="cellIs" dxfId="861" priority="61" operator="equal">
      <formula>2</formula>
    </cfRule>
    <cfRule type="cellIs" dxfId="860" priority="62" operator="between">
      <formula>0</formula>
      <formula>1</formula>
    </cfRule>
  </conditionalFormatting>
  <conditionalFormatting sqref="U89:U106">
    <cfRule type="cellIs" dxfId="859" priority="51" operator="lessThan">
      <formula>0</formula>
    </cfRule>
    <cfRule type="cellIs" dxfId="858" priority="52" operator="greaterThan">
      <formula>6</formula>
    </cfRule>
    <cfRule type="cellIs" dxfId="857" priority="53" operator="between">
      <formula>5</formula>
      <formula>6</formula>
    </cfRule>
    <cfRule type="cellIs" dxfId="856" priority="54" operator="between">
      <formula>3</formula>
      <formula>4</formula>
    </cfRule>
    <cfRule type="cellIs" dxfId="855" priority="55" operator="equal">
      <formula>2</formula>
    </cfRule>
    <cfRule type="cellIs" dxfId="854" priority="56" operator="between">
      <formula>0</formula>
      <formula>1</formula>
    </cfRule>
  </conditionalFormatting>
  <conditionalFormatting sqref="Q89:Q106">
    <cfRule type="cellIs" dxfId="853" priority="45" operator="lessThan">
      <formula>0</formula>
    </cfRule>
    <cfRule type="cellIs" dxfId="852" priority="46" operator="greaterThan">
      <formula>28</formula>
    </cfRule>
    <cfRule type="cellIs" dxfId="851" priority="47" operator="between">
      <formula>21</formula>
      <formula>28</formula>
    </cfRule>
    <cfRule type="cellIs" dxfId="850" priority="48" operator="between">
      <formula>13</formula>
      <formula>20</formula>
    </cfRule>
    <cfRule type="cellIs" dxfId="849" priority="49" operator="between">
      <formula>8</formula>
      <formula>12</formula>
    </cfRule>
    <cfRule type="cellIs" dxfId="848" priority="50" operator="between">
      <formula>0</formula>
      <formula>7</formula>
    </cfRule>
  </conditionalFormatting>
  <conditionalFormatting sqref="W89:W106">
    <cfRule type="cellIs" dxfId="847" priority="39" operator="lessThan">
      <formula>0</formula>
    </cfRule>
    <cfRule type="cellIs" dxfId="846" priority="40" operator="greaterThan">
      <formula>52</formula>
    </cfRule>
    <cfRule type="cellIs" dxfId="845" priority="41" operator="between">
      <formula>38</formula>
      <formula>52</formula>
    </cfRule>
    <cfRule type="cellIs" dxfId="844" priority="42" operator="between">
      <formula>22</formula>
      <formula>37</formula>
    </cfRule>
    <cfRule type="cellIs" dxfId="843" priority="43" operator="between">
      <formula>16</formula>
      <formula>21</formula>
    </cfRule>
    <cfRule type="cellIs" dxfId="842" priority="44" operator="between">
      <formula>0</formula>
      <formula>15</formula>
    </cfRule>
  </conditionalFormatting>
  <conditionalFormatting sqref="V89:V106">
    <cfRule type="cellIs" dxfId="841" priority="33" operator="lessThan">
      <formula>0</formula>
    </cfRule>
    <cfRule type="cellIs" dxfId="840" priority="34" operator="greaterThan">
      <formula>24</formula>
    </cfRule>
    <cfRule type="cellIs" dxfId="839" priority="35" operator="between">
      <formula>18</formula>
      <formula>24</formula>
    </cfRule>
    <cfRule type="cellIs" dxfId="838" priority="36" operator="between">
      <formula>10</formula>
      <formula>17</formula>
    </cfRule>
    <cfRule type="cellIs" dxfId="837" priority="37" operator="between">
      <formula>8</formula>
      <formula>9</formula>
    </cfRule>
    <cfRule type="cellIs" dxfId="836" priority="38" operator="between">
      <formula>0</formula>
      <formula>7</formula>
    </cfRule>
  </conditionalFormatting>
  <conditionalFormatting sqref="D4 D83:D88 D107:D123">
    <cfRule type="cellIs" dxfId="835" priority="25" operator="lessThan">
      <formula>0</formula>
    </cfRule>
    <cfRule type="cellIs" dxfId="834" priority="26" operator="greaterThan">
      <formula>3</formula>
    </cfRule>
    <cfRule type="cellIs" dxfId="833" priority="27" operator="equal">
      <formula>3</formula>
    </cfRule>
    <cfRule type="cellIs" dxfId="832" priority="28" operator="equal">
      <formula>2</formula>
    </cfRule>
    <cfRule type="cellIs" dxfId="831" priority="29" operator="equal">
      <formula>1</formula>
    </cfRule>
    <cfRule type="cellIs" dxfId="830" priority="30" operator="equal">
      <formula>0</formula>
    </cfRule>
  </conditionalFormatting>
  <conditionalFormatting sqref="D57:D82">
    <cfRule type="cellIs" dxfId="829" priority="19" operator="lessThan">
      <formula>0</formula>
    </cfRule>
    <cfRule type="cellIs" dxfId="828" priority="20" operator="greaterThan">
      <formula>3</formula>
    </cfRule>
    <cfRule type="cellIs" dxfId="827" priority="21" operator="equal">
      <formula>3</formula>
    </cfRule>
    <cfRule type="cellIs" dxfId="826" priority="22" operator="equal">
      <formula>2</formula>
    </cfRule>
    <cfRule type="cellIs" dxfId="825" priority="23" operator="equal">
      <formula>1</formula>
    </cfRule>
    <cfRule type="cellIs" dxfId="824" priority="24" operator="equal">
      <formula>0</formula>
    </cfRule>
  </conditionalFormatting>
  <conditionalFormatting sqref="D31:D56">
    <cfRule type="cellIs" dxfId="823" priority="13" operator="lessThan">
      <formula>0</formula>
    </cfRule>
    <cfRule type="cellIs" dxfId="822" priority="14" operator="greaterThan">
      <formula>3</formula>
    </cfRule>
    <cfRule type="cellIs" dxfId="821" priority="15" operator="equal">
      <formula>3</formula>
    </cfRule>
    <cfRule type="cellIs" dxfId="820" priority="16" operator="equal">
      <formula>2</formula>
    </cfRule>
    <cfRule type="cellIs" dxfId="819" priority="17" operator="equal">
      <formula>1</formula>
    </cfRule>
    <cfRule type="cellIs" dxfId="818" priority="18" operator="equal">
      <formula>0</formula>
    </cfRule>
  </conditionalFormatting>
  <conditionalFormatting sqref="D5:D30">
    <cfRule type="cellIs" dxfId="817" priority="7" operator="lessThan">
      <formula>0</formula>
    </cfRule>
    <cfRule type="cellIs" dxfId="816" priority="8" operator="greaterThan">
      <formula>3</formula>
    </cfRule>
    <cfRule type="cellIs" dxfId="815" priority="9" operator="equal">
      <formula>3</formula>
    </cfRule>
    <cfRule type="cellIs" dxfId="814" priority="10" operator="equal">
      <formula>2</formula>
    </cfRule>
    <cfRule type="cellIs" dxfId="813" priority="11" operator="equal">
      <formula>1</formula>
    </cfRule>
    <cfRule type="cellIs" dxfId="812" priority="12" operator="equal">
      <formula>0</formula>
    </cfRule>
  </conditionalFormatting>
  <conditionalFormatting sqref="D89:D106">
    <cfRule type="cellIs" dxfId="811" priority="1" operator="lessThan">
      <formula>0</formula>
    </cfRule>
    <cfRule type="cellIs" dxfId="810" priority="2" operator="greaterThan">
      <formula>3</formula>
    </cfRule>
    <cfRule type="cellIs" dxfId="809" priority="3" operator="equal">
      <formula>3</formula>
    </cfRule>
    <cfRule type="cellIs" dxfId="808" priority="4" operator="equal">
      <formula>2</formula>
    </cfRule>
    <cfRule type="cellIs" dxfId="807" priority="5" operator="equal">
      <formula>1</formula>
    </cfRule>
    <cfRule type="cellIs" dxfId="806" priority="6" operator="equal">
      <formula>0</formula>
    </cfRule>
  </conditionalFormatting>
  <pageMargins left="0.7" right="0.7" top="0.75" bottom="0.75" header="0.3" footer="0.3"/>
  <pageSetup paperSize="9" orientation="portrait" r:id="rId1"/>
  <ignoredErrors>
    <ignoredError sqref="A5:XFD5" unlocked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8BB99-73A4-4874-928F-E2983B710302}">
  <dimension ref="A1:W130"/>
  <sheetViews>
    <sheetView zoomScale="86" zoomScaleNormal="86" workbookViewId="0">
      <selection activeCell="AB26" sqref="AB26"/>
    </sheetView>
  </sheetViews>
  <sheetFormatPr defaultColWidth="8.88671875" defaultRowHeight="14.4"/>
  <cols>
    <col min="1" max="1" width="17.88671875" style="10" customWidth="1"/>
    <col min="2" max="2" width="8.88671875" style="30"/>
    <col min="4" max="5" width="8.88671875" style="10"/>
    <col min="6" max="6" width="9.5546875" style="10" customWidth="1"/>
    <col min="7" max="8" width="8.88671875" style="10"/>
    <col min="9" max="9" width="11.6640625" style="10" customWidth="1"/>
    <col min="10" max="11" width="8.88671875" style="10"/>
    <col min="15" max="15" width="9.6640625" customWidth="1"/>
    <col min="22" max="22" width="11.77734375" customWidth="1"/>
    <col min="23" max="23" width="10.33203125" customWidth="1"/>
  </cols>
  <sheetData>
    <row r="1" spans="1:23" ht="21.6" thickBot="1">
      <c r="A1" s="87" t="s">
        <v>70</v>
      </c>
      <c r="B1" s="87"/>
      <c r="C1" s="87"/>
    </row>
    <row r="2" spans="1:23" s="1" customFormat="1" ht="15" thickTop="1">
      <c r="A2" s="77" t="s">
        <v>20</v>
      </c>
      <c r="B2" s="78" t="s">
        <v>21</v>
      </c>
      <c r="C2" s="79" t="s">
        <v>22</v>
      </c>
      <c r="D2" s="80" t="s">
        <v>23</v>
      </c>
      <c r="E2" s="81"/>
      <c r="F2" s="81"/>
      <c r="G2" s="81"/>
      <c r="H2" s="81"/>
      <c r="I2" s="81"/>
      <c r="J2" s="81"/>
      <c r="K2" s="82"/>
      <c r="L2" s="83" t="s">
        <v>24</v>
      </c>
      <c r="M2" s="84"/>
      <c r="N2" s="84"/>
      <c r="O2" s="84"/>
      <c r="P2" s="84"/>
      <c r="Q2" s="84"/>
      <c r="R2" s="84"/>
      <c r="S2" s="84"/>
      <c r="T2" s="84"/>
      <c r="U2" s="84"/>
      <c r="V2" s="84"/>
      <c r="W2" s="85"/>
    </row>
    <row r="3" spans="1:23" s="2" customFormat="1" ht="48">
      <c r="A3" s="77"/>
      <c r="B3" s="78"/>
      <c r="C3" s="79"/>
      <c r="D3" s="3" t="s">
        <v>71</v>
      </c>
      <c r="E3" s="13" t="s">
        <v>26</v>
      </c>
      <c r="F3" s="4" t="s">
        <v>27</v>
      </c>
      <c r="G3" s="4" t="s">
        <v>28</v>
      </c>
      <c r="H3" s="4" t="s">
        <v>72</v>
      </c>
      <c r="I3" s="4" t="s">
        <v>30</v>
      </c>
      <c r="J3" s="4" t="s">
        <v>31</v>
      </c>
      <c r="K3" s="5" t="s">
        <v>73</v>
      </c>
      <c r="L3" s="3" t="s">
        <v>33</v>
      </c>
      <c r="M3" s="4" t="s">
        <v>34</v>
      </c>
      <c r="N3" s="4" t="s">
        <v>35</v>
      </c>
      <c r="O3" s="4" t="s">
        <v>36</v>
      </c>
      <c r="P3" s="4" t="s">
        <v>37</v>
      </c>
      <c r="Q3" s="6" t="s">
        <v>38</v>
      </c>
      <c r="R3" s="4" t="s">
        <v>39</v>
      </c>
      <c r="S3" s="4" t="s">
        <v>40</v>
      </c>
      <c r="T3" s="4" t="s">
        <v>41</v>
      </c>
      <c r="U3" s="4" t="s">
        <v>42</v>
      </c>
      <c r="V3" s="6" t="s">
        <v>43</v>
      </c>
      <c r="W3" s="5" t="s">
        <v>44</v>
      </c>
    </row>
    <row r="4" spans="1:23">
      <c r="A4" s="70" t="str">
        <f>IPA!A4</f>
        <v>Patience Dube</v>
      </c>
      <c r="B4" s="70" t="str">
        <f>IPA!B4</f>
        <v>011209</v>
      </c>
      <c r="C4" s="69"/>
      <c r="D4" s="16">
        <v>2</v>
      </c>
      <c r="E4" s="14">
        <v>6</v>
      </c>
      <c r="F4" s="7">
        <v>6</v>
      </c>
      <c r="G4" s="7">
        <v>20</v>
      </c>
      <c r="H4" s="7">
        <v>18</v>
      </c>
      <c r="I4" s="7">
        <v>5</v>
      </c>
      <c r="J4" s="7">
        <v>7</v>
      </c>
      <c r="K4" s="8">
        <f>SUM(D4:J4)</f>
        <v>64</v>
      </c>
      <c r="L4" s="7">
        <v>3</v>
      </c>
      <c r="M4" s="7">
        <v>9</v>
      </c>
      <c r="N4" s="7">
        <v>7</v>
      </c>
      <c r="O4" s="7">
        <v>4</v>
      </c>
      <c r="P4" s="7">
        <v>2</v>
      </c>
      <c r="Q4" s="7">
        <f>SUM(L4:P4)</f>
        <v>25</v>
      </c>
      <c r="R4" s="7">
        <v>6</v>
      </c>
      <c r="S4" s="7">
        <v>5</v>
      </c>
      <c r="T4" s="7">
        <v>4</v>
      </c>
      <c r="U4" s="7">
        <v>4</v>
      </c>
      <c r="V4" s="7">
        <f>SUM(R4:U4)</f>
        <v>19</v>
      </c>
      <c r="W4" s="8">
        <f>SUM(Q4,V4)</f>
        <v>44</v>
      </c>
    </row>
    <row r="5" spans="1:23">
      <c r="A5" s="70" t="str">
        <f>IPA!A5</f>
        <v>Clara Farai</v>
      </c>
      <c r="B5" s="70" t="str">
        <f>IPA!B5</f>
        <v>011207</v>
      </c>
      <c r="C5" s="69"/>
      <c r="D5" s="16">
        <v>2</v>
      </c>
      <c r="E5" s="14">
        <v>5</v>
      </c>
      <c r="F5" s="7">
        <v>6</v>
      </c>
      <c r="G5" s="7">
        <v>14</v>
      </c>
      <c r="H5" s="7">
        <v>8</v>
      </c>
      <c r="I5" s="7">
        <v>4</v>
      </c>
      <c r="J5" s="7">
        <v>8</v>
      </c>
      <c r="K5" s="8">
        <f t="shared" ref="K5:K68" si="0">SUM(D5:J5)</f>
        <v>47</v>
      </c>
      <c r="L5" s="7">
        <v>3</v>
      </c>
      <c r="M5" s="7">
        <v>9</v>
      </c>
      <c r="N5" s="7">
        <v>5</v>
      </c>
      <c r="O5" s="7">
        <v>3</v>
      </c>
      <c r="P5" s="7">
        <v>0</v>
      </c>
      <c r="Q5" s="7">
        <f t="shared" ref="Q5:Q31" si="1">SUM(L5:P5)</f>
        <v>20</v>
      </c>
      <c r="R5" s="7">
        <v>4</v>
      </c>
      <c r="S5" s="7">
        <v>4</v>
      </c>
      <c r="T5" s="7">
        <v>2</v>
      </c>
      <c r="U5" s="7">
        <v>1</v>
      </c>
      <c r="V5" s="7">
        <f t="shared" ref="V5:V31" si="2">SUM(R5:U5)</f>
        <v>11</v>
      </c>
      <c r="W5" s="8">
        <f t="shared" ref="W5:W31" si="3">SUM(Q5,V5)</f>
        <v>31</v>
      </c>
    </row>
    <row r="6" spans="1:23">
      <c r="A6" s="70">
        <f>IPA!A6</f>
        <v>0</v>
      </c>
      <c r="B6" s="70">
        <f>IPA!B6</f>
        <v>0</v>
      </c>
      <c r="C6" s="69"/>
      <c r="D6" s="16"/>
      <c r="E6" s="14"/>
      <c r="F6" s="7"/>
      <c r="G6" s="7"/>
      <c r="H6" s="7"/>
      <c r="I6" s="7"/>
      <c r="J6" s="7"/>
      <c r="K6" s="8">
        <f t="shared" si="0"/>
        <v>0</v>
      </c>
      <c r="L6" s="7"/>
      <c r="M6" s="7"/>
      <c r="N6" s="7"/>
      <c r="O6" s="7"/>
      <c r="P6" s="7"/>
      <c r="Q6" s="7">
        <f t="shared" si="1"/>
        <v>0</v>
      </c>
      <c r="R6" s="7"/>
      <c r="S6" s="7"/>
      <c r="T6" s="7"/>
      <c r="U6" s="7"/>
      <c r="V6" s="7">
        <f t="shared" si="2"/>
        <v>0</v>
      </c>
      <c r="W6" s="8">
        <f t="shared" si="3"/>
        <v>0</v>
      </c>
    </row>
    <row r="7" spans="1:23">
      <c r="A7" s="70">
        <f>IPA!A7</f>
        <v>0</v>
      </c>
      <c r="B7" s="70">
        <f>IPA!B7</f>
        <v>0</v>
      </c>
      <c r="C7" s="69"/>
      <c r="D7" s="16"/>
      <c r="E7" s="14"/>
      <c r="F7" s="7"/>
      <c r="G7" s="7"/>
      <c r="H7" s="7"/>
      <c r="I7" s="7"/>
      <c r="J7" s="7"/>
      <c r="K7" s="8">
        <f t="shared" si="0"/>
        <v>0</v>
      </c>
      <c r="L7" s="7"/>
      <c r="M7" s="7"/>
      <c r="N7" s="7"/>
      <c r="O7" s="7"/>
      <c r="P7" s="7"/>
      <c r="Q7" s="7">
        <f t="shared" si="1"/>
        <v>0</v>
      </c>
      <c r="R7" s="7"/>
      <c r="S7" s="7"/>
      <c r="T7" s="7"/>
      <c r="U7" s="7"/>
      <c r="V7" s="7">
        <f t="shared" si="2"/>
        <v>0</v>
      </c>
      <c r="W7" s="8">
        <f t="shared" si="3"/>
        <v>0</v>
      </c>
    </row>
    <row r="8" spans="1:23">
      <c r="A8" s="70">
        <f>IPA!A8</f>
        <v>0</v>
      </c>
      <c r="B8" s="70">
        <f>IPA!B8</f>
        <v>0</v>
      </c>
      <c r="C8" s="69"/>
      <c r="D8" s="16"/>
      <c r="E8" s="14"/>
      <c r="F8" s="7"/>
      <c r="G8" s="7"/>
      <c r="H8" s="7"/>
      <c r="I8" s="7"/>
      <c r="J8" s="7"/>
      <c r="K8" s="8">
        <f t="shared" si="0"/>
        <v>0</v>
      </c>
      <c r="L8" s="7"/>
      <c r="M8" s="7"/>
      <c r="N8" s="7"/>
      <c r="O8" s="7"/>
      <c r="P8" s="7"/>
      <c r="Q8" s="7">
        <f t="shared" si="1"/>
        <v>0</v>
      </c>
      <c r="R8" s="7"/>
      <c r="S8" s="7"/>
      <c r="T8" s="7"/>
      <c r="U8" s="7"/>
      <c r="V8" s="7">
        <f t="shared" si="2"/>
        <v>0</v>
      </c>
      <c r="W8" s="8">
        <f t="shared" si="3"/>
        <v>0</v>
      </c>
    </row>
    <row r="9" spans="1:23">
      <c r="A9" s="70">
        <f>IPA!A9</f>
        <v>0</v>
      </c>
      <c r="B9" s="70">
        <f>IPA!B9</f>
        <v>0</v>
      </c>
      <c r="C9" s="69"/>
      <c r="D9" s="16"/>
      <c r="E9" s="14"/>
      <c r="F9" s="7"/>
      <c r="G9" s="7"/>
      <c r="H9" s="7"/>
      <c r="I9" s="7"/>
      <c r="J9" s="7"/>
      <c r="K9" s="8">
        <f t="shared" si="0"/>
        <v>0</v>
      </c>
      <c r="L9" s="7"/>
      <c r="M9" s="7"/>
      <c r="N9" s="7"/>
      <c r="O9" s="7"/>
      <c r="P9" s="7"/>
      <c r="Q9" s="7">
        <f t="shared" si="1"/>
        <v>0</v>
      </c>
      <c r="R9" s="7"/>
      <c r="S9" s="7"/>
      <c r="T9" s="7"/>
      <c r="U9" s="7"/>
      <c r="V9" s="7">
        <f t="shared" si="2"/>
        <v>0</v>
      </c>
      <c r="W9" s="8">
        <f t="shared" si="3"/>
        <v>0</v>
      </c>
    </row>
    <row r="10" spans="1:23">
      <c r="A10" s="70">
        <f>IPA!A10</f>
        <v>0</v>
      </c>
      <c r="B10" s="70">
        <f>IPA!B10</f>
        <v>0</v>
      </c>
      <c r="C10" s="69"/>
      <c r="D10" s="16"/>
      <c r="E10" s="14"/>
      <c r="F10" s="7"/>
      <c r="G10" s="7"/>
      <c r="H10" s="7"/>
      <c r="I10" s="7"/>
      <c r="J10" s="7"/>
      <c r="K10" s="8">
        <f t="shared" si="0"/>
        <v>0</v>
      </c>
      <c r="L10" s="7"/>
      <c r="M10" s="7"/>
      <c r="N10" s="7"/>
      <c r="O10" s="7"/>
      <c r="P10" s="7"/>
      <c r="Q10" s="7">
        <f t="shared" si="1"/>
        <v>0</v>
      </c>
      <c r="R10" s="7"/>
      <c r="S10" s="7"/>
      <c r="T10" s="7"/>
      <c r="U10" s="7"/>
      <c r="V10" s="7">
        <f t="shared" si="2"/>
        <v>0</v>
      </c>
      <c r="W10" s="8">
        <f t="shared" si="3"/>
        <v>0</v>
      </c>
    </row>
    <row r="11" spans="1:23">
      <c r="A11" s="70">
        <f>IPA!A11</f>
        <v>0</v>
      </c>
      <c r="B11" s="70">
        <f>IPA!B11</f>
        <v>0</v>
      </c>
      <c r="C11" s="69"/>
      <c r="D11" s="16"/>
      <c r="E11" s="14"/>
      <c r="F11" s="7"/>
      <c r="G11" s="7"/>
      <c r="H11" s="7"/>
      <c r="I11" s="7"/>
      <c r="J11" s="7"/>
      <c r="K11" s="8">
        <f t="shared" si="0"/>
        <v>0</v>
      </c>
      <c r="L11" s="7"/>
      <c r="M11" s="7"/>
      <c r="N11" s="7"/>
      <c r="O11" s="7"/>
      <c r="P11" s="7"/>
      <c r="Q11" s="7">
        <f t="shared" si="1"/>
        <v>0</v>
      </c>
      <c r="R11" s="7"/>
      <c r="S11" s="7"/>
      <c r="T11" s="7"/>
      <c r="U11" s="7"/>
      <c r="V11" s="7">
        <f t="shared" si="2"/>
        <v>0</v>
      </c>
      <c r="W11" s="8">
        <f t="shared" si="3"/>
        <v>0</v>
      </c>
    </row>
    <row r="12" spans="1:23">
      <c r="A12" s="70">
        <f>IPA!A12</f>
        <v>0</v>
      </c>
      <c r="B12" s="70">
        <f>IPA!B12</f>
        <v>0</v>
      </c>
      <c r="C12" s="69"/>
      <c r="D12" s="16"/>
      <c r="E12" s="14"/>
      <c r="F12" s="7"/>
      <c r="G12" s="7"/>
      <c r="H12" s="7"/>
      <c r="I12" s="7"/>
      <c r="J12" s="7"/>
      <c r="K12" s="8">
        <f t="shared" si="0"/>
        <v>0</v>
      </c>
      <c r="L12" s="7"/>
      <c r="M12" s="7"/>
      <c r="N12" s="7"/>
      <c r="O12" s="7"/>
      <c r="P12" s="7"/>
      <c r="Q12" s="7">
        <f t="shared" si="1"/>
        <v>0</v>
      </c>
      <c r="R12" s="7"/>
      <c r="S12" s="7"/>
      <c r="T12" s="7"/>
      <c r="U12" s="7"/>
      <c r="V12" s="7">
        <f t="shared" si="2"/>
        <v>0</v>
      </c>
      <c r="W12" s="8">
        <f t="shared" si="3"/>
        <v>0</v>
      </c>
    </row>
    <row r="13" spans="1:23">
      <c r="A13" s="70">
        <f>IPA!A13</f>
        <v>0</v>
      </c>
      <c r="B13" s="70">
        <f>IPA!B13</f>
        <v>0</v>
      </c>
      <c r="C13" s="69"/>
      <c r="D13" s="16"/>
      <c r="E13" s="14"/>
      <c r="F13" s="7"/>
      <c r="G13" s="7"/>
      <c r="H13" s="7"/>
      <c r="I13" s="7"/>
      <c r="J13" s="7"/>
      <c r="K13" s="8">
        <f t="shared" si="0"/>
        <v>0</v>
      </c>
      <c r="L13" s="7"/>
      <c r="M13" s="7"/>
      <c r="N13" s="7"/>
      <c r="O13" s="7"/>
      <c r="P13" s="7"/>
      <c r="Q13" s="7">
        <f t="shared" si="1"/>
        <v>0</v>
      </c>
      <c r="R13" s="7"/>
      <c r="S13" s="7"/>
      <c r="T13" s="7"/>
      <c r="U13" s="7"/>
      <c r="V13" s="7">
        <f t="shared" si="2"/>
        <v>0</v>
      </c>
      <c r="W13" s="8">
        <f t="shared" si="3"/>
        <v>0</v>
      </c>
    </row>
    <row r="14" spans="1:23">
      <c r="A14" s="70">
        <f>IPA!A14</f>
        <v>0</v>
      </c>
      <c r="B14" s="70">
        <f>IPA!B14</f>
        <v>0</v>
      </c>
      <c r="C14" s="69"/>
      <c r="D14" s="16"/>
      <c r="E14" s="14"/>
      <c r="F14" s="7"/>
      <c r="G14" s="7"/>
      <c r="H14" s="7"/>
      <c r="I14" s="7"/>
      <c r="J14" s="7"/>
      <c r="K14" s="8">
        <f t="shared" si="0"/>
        <v>0</v>
      </c>
      <c r="L14" s="7"/>
      <c r="M14" s="7"/>
      <c r="N14" s="7"/>
      <c r="O14" s="7"/>
      <c r="P14" s="7"/>
      <c r="Q14" s="7">
        <f t="shared" si="1"/>
        <v>0</v>
      </c>
      <c r="R14" s="7"/>
      <c r="S14" s="7"/>
      <c r="T14" s="7"/>
      <c r="U14" s="7"/>
      <c r="V14" s="7">
        <f t="shared" si="2"/>
        <v>0</v>
      </c>
      <c r="W14" s="8">
        <f t="shared" si="3"/>
        <v>0</v>
      </c>
    </row>
    <row r="15" spans="1:23">
      <c r="A15" s="70">
        <f>IPA!A15</f>
        <v>0</v>
      </c>
      <c r="B15" s="70">
        <f>IPA!B15</f>
        <v>0</v>
      </c>
      <c r="C15" s="69"/>
      <c r="D15" s="16"/>
      <c r="E15" s="14"/>
      <c r="F15" s="7"/>
      <c r="G15" s="7"/>
      <c r="H15" s="7"/>
      <c r="I15" s="7"/>
      <c r="J15" s="7"/>
      <c r="K15" s="8">
        <f t="shared" si="0"/>
        <v>0</v>
      </c>
      <c r="L15" s="7"/>
      <c r="M15" s="7"/>
      <c r="N15" s="7"/>
      <c r="O15" s="7"/>
      <c r="P15" s="7"/>
      <c r="Q15" s="7">
        <f t="shared" si="1"/>
        <v>0</v>
      </c>
      <c r="R15" s="7"/>
      <c r="S15" s="7"/>
      <c r="T15" s="7"/>
      <c r="U15" s="7"/>
      <c r="V15" s="7">
        <f t="shared" si="2"/>
        <v>0</v>
      </c>
      <c r="W15" s="8">
        <f t="shared" si="3"/>
        <v>0</v>
      </c>
    </row>
    <row r="16" spans="1:23">
      <c r="A16" s="70">
        <f>IPA!A16</f>
        <v>0</v>
      </c>
      <c r="B16" s="70">
        <f>IPA!B16</f>
        <v>0</v>
      </c>
      <c r="C16" s="69"/>
      <c r="D16" s="16"/>
      <c r="E16" s="14"/>
      <c r="F16" s="7"/>
      <c r="G16" s="7"/>
      <c r="H16" s="7"/>
      <c r="I16" s="7"/>
      <c r="J16" s="7"/>
      <c r="K16" s="8">
        <f t="shared" si="0"/>
        <v>0</v>
      </c>
      <c r="L16" s="7"/>
      <c r="M16" s="7"/>
      <c r="N16" s="7"/>
      <c r="O16" s="7"/>
      <c r="P16" s="7"/>
      <c r="Q16" s="7">
        <f t="shared" si="1"/>
        <v>0</v>
      </c>
      <c r="R16" s="7"/>
      <c r="S16" s="7"/>
      <c r="T16" s="7"/>
      <c r="U16" s="7"/>
      <c r="V16" s="7">
        <f t="shared" si="2"/>
        <v>0</v>
      </c>
      <c r="W16" s="8">
        <f t="shared" si="3"/>
        <v>0</v>
      </c>
    </row>
    <row r="17" spans="1:23">
      <c r="A17" s="70">
        <f>IPA!A17</f>
        <v>0</v>
      </c>
      <c r="B17" s="70">
        <f>IPA!B17</f>
        <v>0</v>
      </c>
      <c r="C17" s="69"/>
      <c r="D17" s="16"/>
      <c r="E17" s="14"/>
      <c r="F17" s="7"/>
      <c r="G17" s="7"/>
      <c r="H17" s="7"/>
      <c r="I17" s="7"/>
      <c r="J17" s="7"/>
      <c r="K17" s="8">
        <f t="shared" si="0"/>
        <v>0</v>
      </c>
      <c r="L17" s="7"/>
      <c r="M17" s="7"/>
      <c r="N17" s="7"/>
      <c r="O17" s="7"/>
      <c r="P17" s="7"/>
      <c r="Q17" s="7">
        <f t="shared" si="1"/>
        <v>0</v>
      </c>
      <c r="R17" s="7"/>
      <c r="S17" s="7"/>
      <c r="T17" s="7"/>
      <c r="U17" s="7"/>
      <c r="V17" s="7">
        <f t="shared" si="2"/>
        <v>0</v>
      </c>
      <c r="W17" s="8">
        <f t="shared" si="3"/>
        <v>0</v>
      </c>
    </row>
    <row r="18" spans="1:23">
      <c r="A18" s="70">
        <f>IPA!A18</f>
        <v>0</v>
      </c>
      <c r="B18" s="70">
        <f>IPA!B18</f>
        <v>0</v>
      </c>
      <c r="C18" s="69"/>
      <c r="D18" s="16"/>
      <c r="E18" s="14"/>
      <c r="F18" s="7"/>
      <c r="G18" s="7"/>
      <c r="H18" s="7"/>
      <c r="I18" s="7"/>
      <c r="J18" s="7"/>
      <c r="K18" s="8">
        <f t="shared" si="0"/>
        <v>0</v>
      </c>
      <c r="L18" s="7"/>
      <c r="M18" s="7"/>
      <c r="N18" s="7"/>
      <c r="O18" s="7"/>
      <c r="P18" s="7"/>
      <c r="Q18" s="7">
        <f t="shared" si="1"/>
        <v>0</v>
      </c>
      <c r="R18" s="7"/>
      <c r="S18" s="7"/>
      <c r="T18" s="7"/>
      <c r="U18" s="7"/>
      <c r="V18" s="7">
        <f t="shared" si="2"/>
        <v>0</v>
      </c>
      <c r="W18" s="8">
        <f t="shared" si="3"/>
        <v>0</v>
      </c>
    </row>
    <row r="19" spans="1:23">
      <c r="A19" s="70">
        <f>IPA!A19</f>
        <v>0</v>
      </c>
      <c r="B19" s="70">
        <f>IPA!B19</f>
        <v>0</v>
      </c>
      <c r="C19" s="69"/>
      <c r="D19" s="16"/>
      <c r="E19" s="14"/>
      <c r="F19" s="7"/>
      <c r="G19" s="7"/>
      <c r="H19" s="7"/>
      <c r="I19" s="7"/>
      <c r="J19" s="7"/>
      <c r="K19" s="8">
        <f t="shared" si="0"/>
        <v>0</v>
      </c>
      <c r="L19" s="7"/>
      <c r="M19" s="7"/>
      <c r="N19" s="7"/>
      <c r="O19" s="7"/>
      <c r="P19" s="7"/>
      <c r="Q19" s="7">
        <f t="shared" si="1"/>
        <v>0</v>
      </c>
      <c r="R19" s="7"/>
      <c r="S19" s="7"/>
      <c r="T19" s="7"/>
      <c r="U19" s="7"/>
      <c r="V19" s="7">
        <f t="shared" si="2"/>
        <v>0</v>
      </c>
      <c r="W19" s="8">
        <f t="shared" si="3"/>
        <v>0</v>
      </c>
    </row>
    <row r="20" spans="1:23">
      <c r="A20" s="70">
        <f>IPA!A20</f>
        <v>0</v>
      </c>
      <c r="B20" s="70">
        <f>IPA!B20</f>
        <v>0</v>
      </c>
      <c r="C20" s="69"/>
      <c r="D20" s="16"/>
      <c r="E20" s="14"/>
      <c r="F20" s="7"/>
      <c r="G20" s="7"/>
      <c r="H20" s="7"/>
      <c r="I20" s="7"/>
      <c r="J20" s="7"/>
      <c r="K20" s="8">
        <f t="shared" si="0"/>
        <v>0</v>
      </c>
      <c r="L20" s="7"/>
      <c r="M20" s="7"/>
      <c r="N20" s="7"/>
      <c r="O20" s="7"/>
      <c r="P20" s="7"/>
      <c r="Q20" s="7">
        <f t="shared" si="1"/>
        <v>0</v>
      </c>
      <c r="R20" s="7"/>
      <c r="S20" s="7"/>
      <c r="T20" s="7"/>
      <c r="U20" s="7"/>
      <c r="V20" s="7">
        <f t="shared" si="2"/>
        <v>0</v>
      </c>
      <c r="W20" s="8">
        <f t="shared" si="3"/>
        <v>0</v>
      </c>
    </row>
    <row r="21" spans="1:23">
      <c r="A21" s="70">
        <f>IPA!A21</f>
        <v>0</v>
      </c>
      <c r="B21" s="70">
        <f>IPA!B21</f>
        <v>0</v>
      </c>
      <c r="C21" s="69"/>
      <c r="D21" s="16"/>
      <c r="E21" s="14"/>
      <c r="F21" s="7"/>
      <c r="G21" s="7"/>
      <c r="H21" s="7"/>
      <c r="I21" s="7"/>
      <c r="J21" s="7"/>
      <c r="K21" s="8">
        <f t="shared" si="0"/>
        <v>0</v>
      </c>
      <c r="L21" s="7"/>
      <c r="M21" s="7"/>
      <c r="N21" s="7"/>
      <c r="O21" s="7"/>
      <c r="P21" s="7"/>
      <c r="Q21" s="7">
        <f t="shared" si="1"/>
        <v>0</v>
      </c>
      <c r="R21" s="7"/>
      <c r="S21" s="7"/>
      <c r="T21" s="7"/>
      <c r="U21" s="7"/>
      <c r="V21" s="7">
        <f t="shared" si="2"/>
        <v>0</v>
      </c>
      <c r="W21" s="8">
        <f t="shared" si="3"/>
        <v>0</v>
      </c>
    </row>
    <row r="22" spans="1:23">
      <c r="A22" s="70">
        <f>IPA!A22</f>
        <v>0</v>
      </c>
      <c r="B22" s="70">
        <f>IPA!B22</f>
        <v>0</v>
      </c>
      <c r="C22" s="69"/>
      <c r="D22" s="16"/>
      <c r="E22" s="14"/>
      <c r="F22" s="7"/>
      <c r="G22" s="7"/>
      <c r="H22" s="7"/>
      <c r="I22" s="7"/>
      <c r="J22" s="7"/>
      <c r="K22" s="8">
        <f t="shared" si="0"/>
        <v>0</v>
      </c>
      <c r="L22" s="7"/>
      <c r="M22" s="7"/>
      <c r="N22" s="7"/>
      <c r="O22" s="7"/>
      <c r="P22" s="7"/>
      <c r="Q22" s="7">
        <f t="shared" si="1"/>
        <v>0</v>
      </c>
      <c r="R22" s="7"/>
      <c r="S22" s="7"/>
      <c r="T22" s="7"/>
      <c r="U22" s="7"/>
      <c r="V22" s="7">
        <f t="shared" si="2"/>
        <v>0</v>
      </c>
      <c r="W22" s="8">
        <f t="shared" si="3"/>
        <v>0</v>
      </c>
    </row>
    <row r="23" spans="1:23">
      <c r="A23" s="70">
        <f>IPA!A23</f>
        <v>0</v>
      </c>
      <c r="B23" s="70">
        <f>IPA!B23</f>
        <v>0</v>
      </c>
      <c r="C23" s="69"/>
      <c r="D23" s="16"/>
      <c r="E23" s="14"/>
      <c r="F23" s="7"/>
      <c r="G23" s="7"/>
      <c r="H23" s="7"/>
      <c r="I23" s="7"/>
      <c r="J23" s="7"/>
      <c r="K23" s="8">
        <f t="shared" si="0"/>
        <v>0</v>
      </c>
      <c r="L23" s="7"/>
      <c r="M23" s="7"/>
      <c r="N23" s="7"/>
      <c r="O23" s="7"/>
      <c r="P23" s="7"/>
      <c r="Q23" s="7">
        <f t="shared" si="1"/>
        <v>0</v>
      </c>
      <c r="R23" s="7"/>
      <c r="S23" s="7"/>
      <c r="T23" s="7"/>
      <c r="U23" s="7"/>
      <c r="V23" s="7">
        <f t="shared" si="2"/>
        <v>0</v>
      </c>
      <c r="W23" s="8">
        <f t="shared" si="3"/>
        <v>0</v>
      </c>
    </row>
    <row r="24" spans="1:23">
      <c r="A24" s="70">
        <f>IPA!A24</f>
        <v>0</v>
      </c>
      <c r="B24" s="70">
        <f>IPA!B24</f>
        <v>0</v>
      </c>
      <c r="C24" s="69"/>
      <c r="D24" s="16"/>
      <c r="E24" s="14"/>
      <c r="F24" s="7"/>
      <c r="G24" s="7"/>
      <c r="H24" s="7"/>
      <c r="I24" s="7"/>
      <c r="J24" s="7"/>
      <c r="K24" s="8">
        <f t="shared" si="0"/>
        <v>0</v>
      </c>
      <c r="L24" s="7"/>
      <c r="M24" s="7"/>
      <c r="N24" s="7"/>
      <c r="O24" s="7"/>
      <c r="P24" s="7"/>
      <c r="Q24" s="7">
        <f t="shared" si="1"/>
        <v>0</v>
      </c>
      <c r="R24" s="7"/>
      <c r="S24" s="7"/>
      <c r="T24" s="7"/>
      <c r="U24" s="7"/>
      <c r="V24" s="7">
        <f t="shared" si="2"/>
        <v>0</v>
      </c>
      <c r="W24" s="8">
        <f t="shared" si="3"/>
        <v>0</v>
      </c>
    </row>
    <row r="25" spans="1:23">
      <c r="A25" s="70">
        <f>IPA!A25</f>
        <v>0</v>
      </c>
      <c r="B25" s="70">
        <f>IPA!B25</f>
        <v>0</v>
      </c>
      <c r="C25" s="69"/>
      <c r="D25" s="16"/>
      <c r="E25" s="14"/>
      <c r="F25" s="7"/>
      <c r="G25" s="7"/>
      <c r="H25" s="7"/>
      <c r="I25" s="7"/>
      <c r="J25" s="7"/>
      <c r="K25" s="8">
        <f t="shared" si="0"/>
        <v>0</v>
      </c>
      <c r="L25" s="7"/>
      <c r="M25" s="7"/>
      <c r="N25" s="7"/>
      <c r="O25" s="7"/>
      <c r="P25" s="7"/>
      <c r="Q25" s="7">
        <f t="shared" si="1"/>
        <v>0</v>
      </c>
      <c r="R25" s="7"/>
      <c r="S25" s="7"/>
      <c r="T25" s="7"/>
      <c r="U25" s="7"/>
      <c r="V25" s="7">
        <f t="shared" si="2"/>
        <v>0</v>
      </c>
      <c r="W25" s="8">
        <f t="shared" si="3"/>
        <v>0</v>
      </c>
    </row>
    <row r="26" spans="1:23">
      <c r="A26" s="70">
        <f>IPA!A26</f>
        <v>0</v>
      </c>
      <c r="B26" s="70">
        <f>IPA!B26</f>
        <v>0</v>
      </c>
      <c r="C26" s="69"/>
      <c r="D26" s="16"/>
      <c r="E26" s="14"/>
      <c r="F26" s="7"/>
      <c r="G26" s="7"/>
      <c r="H26" s="7"/>
      <c r="I26" s="7"/>
      <c r="J26" s="7"/>
      <c r="K26" s="8">
        <f t="shared" si="0"/>
        <v>0</v>
      </c>
      <c r="L26" s="7"/>
      <c r="M26" s="7"/>
      <c r="N26" s="7"/>
      <c r="O26" s="7"/>
      <c r="P26" s="7"/>
      <c r="Q26" s="7">
        <f t="shared" si="1"/>
        <v>0</v>
      </c>
      <c r="R26" s="7"/>
      <c r="S26" s="7"/>
      <c r="T26" s="7"/>
      <c r="U26" s="7"/>
      <c r="V26" s="7">
        <f t="shared" si="2"/>
        <v>0</v>
      </c>
      <c r="W26" s="8">
        <f t="shared" si="3"/>
        <v>0</v>
      </c>
    </row>
    <row r="27" spans="1:23">
      <c r="A27" s="70">
        <f>IPA!A27</f>
        <v>0</v>
      </c>
      <c r="B27" s="70">
        <f>IPA!B27</f>
        <v>0</v>
      </c>
      <c r="C27" s="69"/>
      <c r="D27" s="16"/>
      <c r="E27" s="14"/>
      <c r="F27" s="7"/>
      <c r="G27" s="7"/>
      <c r="H27" s="7"/>
      <c r="I27" s="7"/>
      <c r="J27" s="7"/>
      <c r="K27" s="8">
        <f t="shared" si="0"/>
        <v>0</v>
      </c>
      <c r="L27" s="7"/>
      <c r="M27" s="7"/>
      <c r="N27" s="7"/>
      <c r="O27" s="7"/>
      <c r="P27" s="7"/>
      <c r="Q27" s="7">
        <f t="shared" si="1"/>
        <v>0</v>
      </c>
      <c r="R27" s="7"/>
      <c r="S27" s="7"/>
      <c r="T27" s="7"/>
      <c r="U27" s="7"/>
      <c r="V27" s="7">
        <f t="shared" si="2"/>
        <v>0</v>
      </c>
      <c r="W27" s="8">
        <f t="shared" si="3"/>
        <v>0</v>
      </c>
    </row>
    <row r="28" spans="1:23">
      <c r="A28" s="70">
        <f>IPA!A28</f>
        <v>0</v>
      </c>
      <c r="B28" s="70">
        <f>IPA!B28</f>
        <v>0</v>
      </c>
      <c r="C28" s="69"/>
      <c r="D28" s="16"/>
      <c r="E28" s="14"/>
      <c r="F28" s="7"/>
      <c r="G28" s="7"/>
      <c r="H28" s="7"/>
      <c r="I28" s="7"/>
      <c r="J28" s="7"/>
      <c r="K28" s="8">
        <f t="shared" si="0"/>
        <v>0</v>
      </c>
      <c r="L28" s="7"/>
      <c r="M28" s="7"/>
      <c r="N28" s="7"/>
      <c r="O28" s="7"/>
      <c r="P28" s="7"/>
      <c r="Q28" s="7">
        <f t="shared" si="1"/>
        <v>0</v>
      </c>
      <c r="R28" s="7"/>
      <c r="S28" s="7"/>
      <c r="T28" s="7"/>
      <c r="U28" s="7"/>
      <c r="V28" s="7">
        <f t="shared" si="2"/>
        <v>0</v>
      </c>
      <c r="W28" s="8">
        <f t="shared" si="3"/>
        <v>0</v>
      </c>
    </row>
    <row r="29" spans="1:23">
      <c r="A29" s="70">
        <f>IPA!A29</f>
        <v>0</v>
      </c>
      <c r="B29" s="70">
        <f>IPA!B29</f>
        <v>0</v>
      </c>
      <c r="C29" s="69"/>
      <c r="D29" s="16"/>
      <c r="E29" s="14"/>
      <c r="F29" s="7"/>
      <c r="G29" s="7"/>
      <c r="H29" s="7"/>
      <c r="I29" s="7"/>
      <c r="J29" s="7"/>
      <c r="K29" s="8">
        <f t="shared" si="0"/>
        <v>0</v>
      </c>
      <c r="L29" s="7"/>
      <c r="M29" s="7"/>
      <c r="N29" s="7"/>
      <c r="O29" s="7"/>
      <c r="P29" s="7"/>
      <c r="Q29" s="7">
        <f t="shared" si="1"/>
        <v>0</v>
      </c>
      <c r="R29" s="7"/>
      <c r="S29" s="7"/>
      <c r="T29" s="7"/>
      <c r="U29" s="7"/>
      <c r="V29" s="7">
        <f t="shared" si="2"/>
        <v>0</v>
      </c>
      <c r="W29" s="8">
        <f t="shared" si="3"/>
        <v>0</v>
      </c>
    </row>
    <row r="30" spans="1:23">
      <c r="A30" s="70">
        <f>IPA!A30</f>
        <v>0</v>
      </c>
      <c r="B30" s="70">
        <f>IPA!B30</f>
        <v>0</v>
      </c>
      <c r="C30" s="69"/>
      <c r="D30" s="16"/>
      <c r="E30" s="14"/>
      <c r="F30" s="7"/>
      <c r="G30" s="7"/>
      <c r="H30" s="7"/>
      <c r="I30" s="7"/>
      <c r="J30" s="7"/>
      <c r="K30" s="8">
        <f t="shared" si="0"/>
        <v>0</v>
      </c>
      <c r="L30" s="7"/>
      <c r="M30" s="7"/>
      <c r="N30" s="7"/>
      <c r="O30" s="7"/>
      <c r="P30" s="7"/>
      <c r="Q30" s="7">
        <f t="shared" si="1"/>
        <v>0</v>
      </c>
      <c r="R30" s="7"/>
      <c r="S30" s="7"/>
      <c r="T30" s="7"/>
      <c r="U30" s="7"/>
      <c r="V30" s="7">
        <f t="shared" si="2"/>
        <v>0</v>
      </c>
      <c r="W30" s="8">
        <f t="shared" si="3"/>
        <v>0</v>
      </c>
    </row>
    <row r="31" spans="1:23">
      <c r="A31" s="70">
        <f>IPA!A31</f>
        <v>0</v>
      </c>
      <c r="B31" s="70">
        <f>IPA!B31</f>
        <v>0</v>
      </c>
      <c r="C31" s="69"/>
      <c r="D31" s="16"/>
      <c r="E31" s="14"/>
      <c r="F31" s="7"/>
      <c r="G31" s="7"/>
      <c r="H31" s="7"/>
      <c r="I31" s="7"/>
      <c r="J31" s="7"/>
      <c r="K31" s="8">
        <f t="shared" si="0"/>
        <v>0</v>
      </c>
      <c r="L31" s="7"/>
      <c r="M31" s="7"/>
      <c r="N31" s="7"/>
      <c r="O31" s="7"/>
      <c r="P31" s="7"/>
      <c r="Q31" s="7">
        <f t="shared" si="1"/>
        <v>0</v>
      </c>
      <c r="R31" s="7"/>
      <c r="S31" s="7"/>
      <c r="T31" s="7"/>
      <c r="U31" s="7"/>
      <c r="V31" s="7">
        <f t="shared" si="2"/>
        <v>0</v>
      </c>
      <c r="W31" s="8">
        <f t="shared" si="3"/>
        <v>0</v>
      </c>
    </row>
    <row r="32" spans="1:23">
      <c r="A32" s="70">
        <f>IPA!A32</f>
        <v>0</v>
      </c>
      <c r="B32" s="70">
        <f>IPA!B32</f>
        <v>0</v>
      </c>
      <c r="C32" s="69"/>
      <c r="D32" s="16"/>
      <c r="E32" s="14"/>
      <c r="F32" s="7"/>
      <c r="G32" s="7"/>
      <c r="H32" s="7"/>
      <c r="I32" s="7"/>
      <c r="J32" s="7"/>
      <c r="K32" s="8">
        <f t="shared" si="0"/>
        <v>0</v>
      </c>
      <c r="L32" s="7"/>
      <c r="M32" s="7"/>
      <c r="N32" s="7"/>
      <c r="O32" s="7"/>
      <c r="P32" s="7"/>
      <c r="Q32" s="7">
        <f t="shared" ref="Q32:Q58" si="4">SUM(L32:P32)</f>
        <v>0</v>
      </c>
      <c r="R32" s="7"/>
      <c r="S32" s="7"/>
      <c r="T32" s="7"/>
      <c r="U32" s="7"/>
      <c r="V32" s="7">
        <f t="shared" ref="V32:V58" si="5">SUM(R32:U32)</f>
        <v>0</v>
      </c>
      <c r="W32" s="8">
        <f t="shared" ref="W32:W58" si="6">SUM(Q32,V32)</f>
        <v>0</v>
      </c>
    </row>
    <row r="33" spans="1:23">
      <c r="A33" s="70">
        <f>IPA!A33</f>
        <v>0</v>
      </c>
      <c r="B33" s="70">
        <f>IPA!B33</f>
        <v>0</v>
      </c>
      <c r="C33" s="69"/>
      <c r="D33" s="16"/>
      <c r="E33" s="14"/>
      <c r="F33" s="7"/>
      <c r="G33" s="7"/>
      <c r="H33" s="7"/>
      <c r="I33" s="7"/>
      <c r="J33" s="7"/>
      <c r="K33" s="8">
        <f t="shared" si="0"/>
        <v>0</v>
      </c>
      <c r="L33" s="7"/>
      <c r="M33" s="7"/>
      <c r="N33" s="7"/>
      <c r="O33" s="7"/>
      <c r="P33" s="7"/>
      <c r="Q33" s="7">
        <f t="shared" si="4"/>
        <v>0</v>
      </c>
      <c r="R33" s="7"/>
      <c r="S33" s="7"/>
      <c r="T33" s="7"/>
      <c r="U33" s="7"/>
      <c r="V33" s="7">
        <f t="shared" si="5"/>
        <v>0</v>
      </c>
      <c r="W33" s="8">
        <f t="shared" si="6"/>
        <v>0</v>
      </c>
    </row>
    <row r="34" spans="1:23">
      <c r="A34" s="70">
        <f>IPA!A34</f>
        <v>0</v>
      </c>
      <c r="B34" s="70">
        <f>IPA!B34</f>
        <v>0</v>
      </c>
      <c r="C34" s="69"/>
      <c r="D34" s="16"/>
      <c r="E34" s="14"/>
      <c r="F34" s="7"/>
      <c r="G34" s="7"/>
      <c r="H34" s="7"/>
      <c r="I34" s="7"/>
      <c r="J34" s="7"/>
      <c r="K34" s="8">
        <f t="shared" si="0"/>
        <v>0</v>
      </c>
      <c r="L34" s="7"/>
      <c r="M34" s="7"/>
      <c r="N34" s="7"/>
      <c r="O34" s="7"/>
      <c r="P34" s="7"/>
      <c r="Q34" s="7">
        <f t="shared" si="4"/>
        <v>0</v>
      </c>
      <c r="R34" s="7"/>
      <c r="S34" s="7"/>
      <c r="T34" s="7"/>
      <c r="U34" s="7"/>
      <c r="V34" s="7">
        <f t="shared" si="5"/>
        <v>0</v>
      </c>
      <c r="W34" s="8">
        <f t="shared" si="6"/>
        <v>0</v>
      </c>
    </row>
    <row r="35" spans="1:23">
      <c r="A35" s="70">
        <f>IPA!A35</f>
        <v>0</v>
      </c>
      <c r="B35" s="70">
        <f>IPA!B35</f>
        <v>0</v>
      </c>
      <c r="C35" s="69"/>
      <c r="D35" s="16"/>
      <c r="E35" s="14"/>
      <c r="F35" s="7"/>
      <c r="G35" s="7"/>
      <c r="H35" s="7"/>
      <c r="I35" s="7"/>
      <c r="J35" s="7"/>
      <c r="K35" s="8">
        <f t="shared" si="0"/>
        <v>0</v>
      </c>
      <c r="L35" s="7"/>
      <c r="M35" s="7"/>
      <c r="N35" s="7"/>
      <c r="O35" s="7"/>
      <c r="P35" s="7"/>
      <c r="Q35" s="7">
        <f t="shared" si="4"/>
        <v>0</v>
      </c>
      <c r="R35" s="7"/>
      <c r="S35" s="7"/>
      <c r="T35" s="7"/>
      <c r="U35" s="7"/>
      <c r="V35" s="7">
        <f t="shared" si="5"/>
        <v>0</v>
      </c>
      <c r="W35" s="8">
        <f t="shared" si="6"/>
        <v>0</v>
      </c>
    </row>
    <row r="36" spans="1:23">
      <c r="A36" s="70">
        <f>IPA!A36</f>
        <v>0</v>
      </c>
      <c r="B36" s="70">
        <f>IPA!B36</f>
        <v>0</v>
      </c>
      <c r="C36" s="69"/>
      <c r="D36" s="16"/>
      <c r="E36" s="14"/>
      <c r="F36" s="7"/>
      <c r="G36" s="7"/>
      <c r="H36" s="7"/>
      <c r="I36" s="7"/>
      <c r="J36" s="7"/>
      <c r="K36" s="8">
        <f t="shared" si="0"/>
        <v>0</v>
      </c>
      <c r="L36" s="7"/>
      <c r="M36" s="7"/>
      <c r="N36" s="7"/>
      <c r="O36" s="7"/>
      <c r="P36" s="7"/>
      <c r="Q36" s="7">
        <f t="shared" si="4"/>
        <v>0</v>
      </c>
      <c r="R36" s="7"/>
      <c r="S36" s="7"/>
      <c r="T36" s="7"/>
      <c r="U36" s="7"/>
      <c r="V36" s="7">
        <f t="shared" si="5"/>
        <v>0</v>
      </c>
      <c r="W36" s="8">
        <f t="shared" si="6"/>
        <v>0</v>
      </c>
    </row>
    <row r="37" spans="1:23">
      <c r="A37" s="70">
        <f>IPA!A37</f>
        <v>0</v>
      </c>
      <c r="B37" s="70">
        <f>IPA!B37</f>
        <v>0</v>
      </c>
      <c r="C37" s="69"/>
      <c r="D37" s="16"/>
      <c r="E37" s="14"/>
      <c r="F37" s="7"/>
      <c r="G37" s="7"/>
      <c r="H37" s="7"/>
      <c r="I37" s="7"/>
      <c r="J37" s="7"/>
      <c r="K37" s="8">
        <f t="shared" si="0"/>
        <v>0</v>
      </c>
      <c r="L37" s="7"/>
      <c r="M37" s="7"/>
      <c r="N37" s="7"/>
      <c r="O37" s="7"/>
      <c r="P37" s="7"/>
      <c r="Q37" s="7">
        <f t="shared" si="4"/>
        <v>0</v>
      </c>
      <c r="R37" s="7"/>
      <c r="S37" s="7"/>
      <c r="T37" s="7"/>
      <c r="U37" s="7"/>
      <c r="V37" s="7">
        <f t="shared" si="5"/>
        <v>0</v>
      </c>
      <c r="W37" s="8">
        <f t="shared" si="6"/>
        <v>0</v>
      </c>
    </row>
    <row r="38" spans="1:23">
      <c r="A38" s="70">
        <f>IPA!A38</f>
        <v>0</v>
      </c>
      <c r="B38" s="70">
        <f>IPA!B38</f>
        <v>0</v>
      </c>
      <c r="C38" s="69"/>
      <c r="D38" s="16"/>
      <c r="E38" s="14"/>
      <c r="F38" s="7"/>
      <c r="G38" s="7"/>
      <c r="H38" s="7"/>
      <c r="I38" s="7"/>
      <c r="J38" s="7"/>
      <c r="K38" s="8">
        <f t="shared" si="0"/>
        <v>0</v>
      </c>
      <c r="L38" s="7"/>
      <c r="M38" s="7"/>
      <c r="N38" s="7"/>
      <c r="O38" s="7"/>
      <c r="P38" s="7"/>
      <c r="Q38" s="7">
        <f t="shared" si="4"/>
        <v>0</v>
      </c>
      <c r="R38" s="7"/>
      <c r="S38" s="7"/>
      <c r="T38" s="7"/>
      <c r="U38" s="7"/>
      <c r="V38" s="7">
        <f t="shared" si="5"/>
        <v>0</v>
      </c>
      <c r="W38" s="8">
        <f t="shared" si="6"/>
        <v>0</v>
      </c>
    </row>
    <row r="39" spans="1:23">
      <c r="A39" s="70">
        <f>IPA!A39</f>
        <v>0</v>
      </c>
      <c r="B39" s="70">
        <f>IPA!B39</f>
        <v>0</v>
      </c>
      <c r="C39" s="69"/>
      <c r="D39" s="16"/>
      <c r="E39" s="14"/>
      <c r="F39" s="7"/>
      <c r="G39" s="7"/>
      <c r="H39" s="7"/>
      <c r="I39" s="7"/>
      <c r="J39" s="7"/>
      <c r="K39" s="8">
        <f t="shared" si="0"/>
        <v>0</v>
      </c>
      <c r="L39" s="7"/>
      <c r="M39" s="7"/>
      <c r="N39" s="7"/>
      <c r="O39" s="7"/>
      <c r="P39" s="7"/>
      <c r="Q39" s="7">
        <f t="shared" si="4"/>
        <v>0</v>
      </c>
      <c r="R39" s="7"/>
      <c r="S39" s="7"/>
      <c r="T39" s="7"/>
      <c r="U39" s="7"/>
      <c r="V39" s="7">
        <f t="shared" si="5"/>
        <v>0</v>
      </c>
      <c r="W39" s="8">
        <f t="shared" si="6"/>
        <v>0</v>
      </c>
    </row>
    <row r="40" spans="1:23">
      <c r="A40" s="70">
        <f>IPA!A40</f>
        <v>0</v>
      </c>
      <c r="B40" s="70">
        <f>IPA!B40</f>
        <v>0</v>
      </c>
      <c r="C40" s="69"/>
      <c r="D40" s="16"/>
      <c r="E40" s="14"/>
      <c r="F40" s="7"/>
      <c r="G40" s="7"/>
      <c r="H40" s="7"/>
      <c r="I40" s="7"/>
      <c r="J40" s="7"/>
      <c r="K40" s="8">
        <f t="shared" si="0"/>
        <v>0</v>
      </c>
      <c r="L40" s="7"/>
      <c r="M40" s="7"/>
      <c r="N40" s="7"/>
      <c r="O40" s="7"/>
      <c r="P40" s="7"/>
      <c r="Q40" s="7">
        <f t="shared" si="4"/>
        <v>0</v>
      </c>
      <c r="R40" s="7"/>
      <c r="S40" s="7"/>
      <c r="T40" s="7"/>
      <c r="U40" s="7"/>
      <c r="V40" s="7">
        <f t="shared" si="5"/>
        <v>0</v>
      </c>
      <c r="W40" s="8">
        <f t="shared" si="6"/>
        <v>0</v>
      </c>
    </row>
    <row r="41" spans="1:23">
      <c r="A41" s="70">
        <f>IPA!A41</f>
        <v>0</v>
      </c>
      <c r="B41" s="70">
        <f>IPA!B41</f>
        <v>0</v>
      </c>
      <c r="C41" s="69"/>
      <c r="D41" s="16"/>
      <c r="E41" s="14"/>
      <c r="F41" s="7"/>
      <c r="G41" s="7"/>
      <c r="H41" s="7"/>
      <c r="I41" s="7"/>
      <c r="J41" s="7"/>
      <c r="K41" s="8">
        <f t="shared" si="0"/>
        <v>0</v>
      </c>
      <c r="L41" s="7"/>
      <c r="M41" s="7"/>
      <c r="N41" s="7"/>
      <c r="O41" s="7"/>
      <c r="P41" s="7"/>
      <c r="Q41" s="7">
        <f t="shared" si="4"/>
        <v>0</v>
      </c>
      <c r="R41" s="7"/>
      <c r="S41" s="7"/>
      <c r="T41" s="7"/>
      <c r="U41" s="7"/>
      <c r="V41" s="7">
        <f t="shared" si="5"/>
        <v>0</v>
      </c>
      <c r="W41" s="8">
        <f t="shared" si="6"/>
        <v>0</v>
      </c>
    </row>
    <row r="42" spans="1:23">
      <c r="A42" s="70">
        <f>IPA!A42</f>
        <v>0</v>
      </c>
      <c r="B42" s="70">
        <f>IPA!B42</f>
        <v>0</v>
      </c>
      <c r="C42" s="69"/>
      <c r="D42" s="16"/>
      <c r="E42" s="14"/>
      <c r="F42" s="7"/>
      <c r="G42" s="7"/>
      <c r="H42" s="7"/>
      <c r="I42" s="7"/>
      <c r="J42" s="7"/>
      <c r="K42" s="8">
        <f t="shared" si="0"/>
        <v>0</v>
      </c>
      <c r="L42" s="7"/>
      <c r="M42" s="7"/>
      <c r="N42" s="7"/>
      <c r="O42" s="7"/>
      <c r="P42" s="7"/>
      <c r="Q42" s="7">
        <f t="shared" si="4"/>
        <v>0</v>
      </c>
      <c r="R42" s="7"/>
      <c r="S42" s="7"/>
      <c r="T42" s="7"/>
      <c r="U42" s="7"/>
      <c r="V42" s="7">
        <f t="shared" si="5"/>
        <v>0</v>
      </c>
      <c r="W42" s="8">
        <f t="shared" si="6"/>
        <v>0</v>
      </c>
    </row>
    <row r="43" spans="1:23">
      <c r="A43" s="70">
        <f>IPA!A43</f>
        <v>0</v>
      </c>
      <c r="B43" s="70">
        <f>IPA!B43</f>
        <v>0</v>
      </c>
      <c r="C43" s="69"/>
      <c r="D43" s="16"/>
      <c r="E43" s="14"/>
      <c r="F43" s="7"/>
      <c r="G43" s="7"/>
      <c r="H43" s="7"/>
      <c r="I43" s="7"/>
      <c r="J43" s="7"/>
      <c r="K43" s="8">
        <f t="shared" si="0"/>
        <v>0</v>
      </c>
      <c r="L43" s="7"/>
      <c r="M43" s="7"/>
      <c r="N43" s="7"/>
      <c r="O43" s="7"/>
      <c r="P43" s="7"/>
      <c r="Q43" s="7">
        <f t="shared" si="4"/>
        <v>0</v>
      </c>
      <c r="R43" s="7"/>
      <c r="S43" s="7"/>
      <c r="T43" s="7"/>
      <c r="U43" s="7"/>
      <c r="V43" s="7">
        <f t="shared" si="5"/>
        <v>0</v>
      </c>
      <c r="W43" s="8">
        <f t="shared" si="6"/>
        <v>0</v>
      </c>
    </row>
    <row r="44" spans="1:23">
      <c r="A44" s="70">
        <f>IPA!A44</f>
        <v>0</v>
      </c>
      <c r="B44" s="70">
        <f>IPA!B44</f>
        <v>0</v>
      </c>
      <c r="C44" s="69"/>
      <c r="D44" s="16"/>
      <c r="E44" s="14"/>
      <c r="F44" s="7"/>
      <c r="G44" s="7"/>
      <c r="H44" s="7"/>
      <c r="I44" s="7"/>
      <c r="J44" s="7"/>
      <c r="K44" s="8">
        <f t="shared" si="0"/>
        <v>0</v>
      </c>
      <c r="L44" s="7"/>
      <c r="M44" s="7"/>
      <c r="N44" s="7"/>
      <c r="O44" s="7"/>
      <c r="P44" s="7"/>
      <c r="Q44" s="7">
        <f t="shared" si="4"/>
        <v>0</v>
      </c>
      <c r="R44" s="7"/>
      <c r="S44" s="7"/>
      <c r="T44" s="7"/>
      <c r="U44" s="7"/>
      <c r="V44" s="7">
        <f t="shared" si="5"/>
        <v>0</v>
      </c>
      <c r="W44" s="8">
        <f t="shared" si="6"/>
        <v>0</v>
      </c>
    </row>
    <row r="45" spans="1:23">
      <c r="A45" s="70">
        <f>IPA!A45</f>
        <v>0</v>
      </c>
      <c r="B45" s="70">
        <f>IPA!B45</f>
        <v>0</v>
      </c>
      <c r="C45" s="69"/>
      <c r="D45" s="16"/>
      <c r="E45" s="14"/>
      <c r="F45" s="7"/>
      <c r="G45" s="7"/>
      <c r="H45" s="7"/>
      <c r="I45" s="7"/>
      <c r="J45" s="7"/>
      <c r="K45" s="8">
        <f t="shared" si="0"/>
        <v>0</v>
      </c>
      <c r="L45" s="7"/>
      <c r="M45" s="7"/>
      <c r="N45" s="7"/>
      <c r="O45" s="7"/>
      <c r="P45" s="7"/>
      <c r="Q45" s="7">
        <f t="shared" si="4"/>
        <v>0</v>
      </c>
      <c r="R45" s="7"/>
      <c r="S45" s="7"/>
      <c r="T45" s="7"/>
      <c r="U45" s="7"/>
      <c r="V45" s="7">
        <f t="shared" si="5"/>
        <v>0</v>
      </c>
      <c r="W45" s="8">
        <f t="shared" si="6"/>
        <v>0</v>
      </c>
    </row>
    <row r="46" spans="1:23">
      <c r="A46" s="70">
        <f>IPA!A46</f>
        <v>0</v>
      </c>
      <c r="B46" s="70">
        <f>IPA!B46</f>
        <v>0</v>
      </c>
      <c r="C46" s="69"/>
      <c r="D46" s="16"/>
      <c r="E46" s="14"/>
      <c r="F46" s="7"/>
      <c r="G46" s="7"/>
      <c r="H46" s="7"/>
      <c r="I46" s="7"/>
      <c r="J46" s="7"/>
      <c r="K46" s="8">
        <f t="shared" si="0"/>
        <v>0</v>
      </c>
      <c r="L46" s="7"/>
      <c r="M46" s="7"/>
      <c r="N46" s="7"/>
      <c r="O46" s="7"/>
      <c r="P46" s="7"/>
      <c r="Q46" s="7">
        <f t="shared" si="4"/>
        <v>0</v>
      </c>
      <c r="R46" s="7"/>
      <c r="S46" s="7"/>
      <c r="T46" s="7"/>
      <c r="U46" s="7"/>
      <c r="V46" s="7">
        <f t="shared" si="5"/>
        <v>0</v>
      </c>
      <c r="W46" s="8">
        <f t="shared" si="6"/>
        <v>0</v>
      </c>
    </row>
    <row r="47" spans="1:23">
      <c r="A47" s="70">
        <f>IPA!A47</f>
        <v>0</v>
      </c>
      <c r="B47" s="70">
        <f>IPA!B47</f>
        <v>0</v>
      </c>
      <c r="C47" s="69"/>
      <c r="D47" s="16"/>
      <c r="E47" s="14"/>
      <c r="F47" s="7"/>
      <c r="G47" s="7"/>
      <c r="H47" s="7"/>
      <c r="I47" s="7"/>
      <c r="J47" s="7"/>
      <c r="K47" s="8">
        <f t="shared" si="0"/>
        <v>0</v>
      </c>
      <c r="L47" s="7"/>
      <c r="M47" s="7"/>
      <c r="N47" s="7"/>
      <c r="O47" s="7"/>
      <c r="P47" s="7"/>
      <c r="Q47" s="7">
        <f t="shared" si="4"/>
        <v>0</v>
      </c>
      <c r="R47" s="7"/>
      <c r="S47" s="7"/>
      <c r="T47" s="7"/>
      <c r="U47" s="7"/>
      <c r="V47" s="7">
        <f t="shared" si="5"/>
        <v>0</v>
      </c>
      <c r="W47" s="8">
        <f t="shared" si="6"/>
        <v>0</v>
      </c>
    </row>
    <row r="48" spans="1:23">
      <c r="A48" s="70">
        <f>IPA!A48</f>
        <v>0</v>
      </c>
      <c r="B48" s="70">
        <f>IPA!B48</f>
        <v>0</v>
      </c>
      <c r="C48" s="69"/>
      <c r="D48" s="16"/>
      <c r="E48" s="14"/>
      <c r="F48" s="7"/>
      <c r="G48" s="7"/>
      <c r="H48" s="7"/>
      <c r="I48" s="7"/>
      <c r="J48" s="7"/>
      <c r="K48" s="8">
        <f t="shared" si="0"/>
        <v>0</v>
      </c>
      <c r="L48" s="7"/>
      <c r="M48" s="7"/>
      <c r="N48" s="7"/>
      <c r="O48" s="7"/>
      <c r="P48" s="7"/>
      <c r="Q48" s="7">
        <f t="shared" si="4"/>
        <v>0</v>
      </c>
      <c r="R48" s="7"/>
      <c r="S48" s="7"/>
      <c r="T48" s="7"/>
      <c r="U48" s="7"/>
      <c r="V48" s="7">
        <f t="shared" si="5"/>
        <v>0</v>
      </c>
      <c r="W48" s="8">
        <f t="shared" si="6"/>
        <v>0</v>
      </c>
    </row>
    <row r="49" spans="1:23">
      <c r="A49" s="70">
        <f>IPA!A49</f>
        <v>0</v>
      </c>
      <c r="B49" s="70">
        <f>IPA!B49</f>
        <v>0</v>
      </c>
      <c r="C49" s="69"/>
      <c r="D49" s="16"/>
      <c r="E49" s="14"/>
      <c r="F49" s="7"/>
      <c r="G49" s="7"/>
      <c r="H49" s="7"/>
      <c r="I49" s="7"/>
      <c r="J49" s="7"/>
      <c r="K49" s="8">
        <f t="shared" si="0"/>
        <v>0</v>
      </c>
      <c r="L49" s="7"/>
      <c r="M49" s="7"/>
      <c r="N49" s="7"/>
      <c r="O49" s="7"/>
      <c r="P49" s="7"/>
      <c r="Q49" s="7">
        <f t="shared" si="4"/>
        <v>0</v>
      </c>
      <c r="R49" s="7"/>
      <c r="S49" s="7"/>
      <c r="T49" s="7"/>
      <c r="U49" s="7"/>
      <c r="V49" s="7">
        <f t="shared" si="5"/>
        <v>0</v>
      </c>
      <c r="W49" s="8">
        <f t="shared" si="6"/>
        <v>0</v>
      </c>
    </row>
    <row r="50" spans="1:23">
      <c r="A50" s="70">
        <f>IPA!A50</f>
        <v>0</v>
      </c>
      <c r="B50" s="70">
        <f>IPA!B50</f>
        <v>0</v>
      </c>
      <c r="C50" s="69"/>
      <c r="D50" s="16"/>
      <c r="E50" s="14"/>
      <c r="F50" s="7"/>
      <c r="G50" s="7"/>
      <c r="H50" s="7"/>
      <c r="I50" s="7"/>
      <c r="J50" s="7"/>
      <c r="K50" s="8">
        <f t="shared" si="0"/>
        <v>0</v>
      </c>
      <c r="L50" s="7"/>
      <c r="M50" s="7"/>
      <c r="N50" s="7"/>
      <c r="O50" s="7"/>
      <c r="P50" s="7"/>
      <c r="Q50" s="7">
        <f t="shared" si="4"/>
        <v>0</v>
      </c>
      <c r="R50" s="7"/>
      <c r="S50" s="7"/>
      <c r="T50" s="7"/>
      <c r="U50" s="7"/>
      <c r="V50" s="7">
        <f t="shared" si="5"/>
        <v>0</v>
      </c>
      <c r="W50" s="8">
        <f t="shared" si="6"/>
        <v>0</v>
      </c>
    </row>
    <row r="51" spans="1:23">
      <c r="A51" s="70">
        <f>IPA!A51</f>
        <v>0</v>
      </c>
      <c r="B51" s="70">
        <f>IPA!B51</f>
        <v>0</v>
      </c>
      <c r="C51" s="69"/>
      <c r="D51" s="16"/>
      <c r="E51" s="14"/>
      <c r="F51" s="7"/>
      <c r="G51" s="7"/>
      <c r="H51" s="7"/>
      <c r="I51" s="7"/>
      <c r="J51" s="7"/>
      <c r="K51" s="8">
        <f t="shared" si="0"/>
        <v>0</v>
      </c>
      <c r="L51" s="7"/>
      <c r="M51" s="7"/>
      <c r="N51" s="7"/>
      <c r="O51" s="7"/>
      <c r="P51" s="7"/>
      <c r="Q51" s="7">
        <f t="shared" si="4"/>
        <v>0</v>
      </c>
      <c r="R51" s="7"/>
      <c r="S51" s="7"/>
      <c r="T51" s="7"/>
      <c r="U51" s="7"/>
      <c r="V51" s="7">
        <f t="shared" si="5"/>
        <v>0</v>
      </c>
      <c r="W51" s="8">
        <f t="shared" si="6"/>
        <v>0</v>
      </c>
    </row>
    <row r="52" spans="1:23">
      <c r="A52" s="70">
        <f>IPA!A52</f>
        <v>0</v>
      </c>
      <c r="B52" s="70">
        <f>IPA!B52</f>
        <v>0</v>
      </c>
      <c r="C52" s="69"/>
      <c r="D52" s="16"/>
      <c r="E52" s="14"/>
      <c r="F52" s="7"/>
      <c r="G52" s="7"/>
      <c r="H52" s="7"/>
      <c r="I52" s="7"/>
      <c r="J52" s="7"/>
      <c r="K52" s="8">
        <f t="shared" si="0"/>
        <v>0</v>
      </c>
      <c r="L52" s="7"/>
      <c r="M52" s="7"/>
      <c r="N52" s="7"/>
      <c r="O52" s="7"/>
      <c r="P52" s="7"/>
      <c r="Q52" s="7">
        <f t="shared" si="4"/>
        <v>0</v>
      </c>
      <c r="R52" s="7"/>
      <c r="S52" s="7"/>
      <c r="T52" s="7"/>
      <c r="U52" s="7"/>
      <c r="V52" s="7">
        <f t="shared" si="5"/>
        <v>0</v>
      </c>
      <c r="W52" s="8">
        <f t="shared" si="6"/>
        <v>0</v>
      </c>
    </row>
    <row r="53" spans="1:23">
      <c r="A53" s="70">
        <f>IPA!A53</f>
        <v>0</v>
      </c>
      <c r="B53" s="70">
        <f>IPA!B53</f>
        <v>0</v>
      </c>
      <c r="C53" s="69"/>
      <c r="D53" s="16"/>
      <c r="E53" s="14"/>
      <c r="F53" s="7"/>
      <c r="G53" s="7"/>
      <c r="H53" s="7"/>
      <c r="I53" s="7"/>
      <c r="J53" s="7"/>
      <c r="K53" s="8">
        <f t="shared" si="0"/>
        <v>0</v>
      </c>
      <c r="L53" s="7"/>
      <c r="M53" s="7"/>
      <c r="N53" s="7"/>
      <c r="O53" s="7"/>
      <c r="P53" s="7"/>
      <c r="Q53" s="7">
        <f t="shared" si="4"/>
        <v>0</v>
      </c>
      <c r="R53" s="7"/>
      <c r="S53" s="7"/>
      <c r="T53" s="7"/>
      <c r="U53" s="7"/>
      <c r="V53" s="7">
        <f t="shared" si="5"/>
        <v>0</v>
      </c>
      <c r="W53" s="8">
        <f t="shared" si="6"/>
        <v>0</v>
      </c>
    </row>
    <row r="54" spans="1:23">
      <c r="A54" s="70">
        <f>IPA!A54</f>
        <v>0</v>
      </c>
      <c r="B54" s="70">
        <f>IPA!B54</f>
        <v>0</v>
      </c>
      <c r="C54" s="69"/>
      <c r="D54" s="16"/>
      <c r="E54" s="14"/>
      <c r="F54" s="7"/>
      <c r="G54" s="7"/>
      <c r="H54" s="7"/>
      <c r="I54" s="7"/>
      <c r="J54" s="7"/>
      <c r="K54" s="8">
        <f t="shared" si="0"/>
        <v>0</v>
      </c>
      <c r="L54" s="7"/>
      <c r="M54" s="7"/>
      <c r="N54" s="7"/>
      <c r="O54" s="7"/>
      <c r="P54" s="7"/>
      <c r="Q54" s="7">
        <f t="shared" si="4"/>
        <v>0</v>
      </c>
      <c r="R54" s="7"/>
      <c r="S54" s="7"/>
      <c r="T54" s="7"/>
      <c r="U54" s="7"/>
      <c r="V54" s="7">
        <f t="shared" si="5"/>
        <v>0</v>
      </c>
      <c r="W54" s="8">
        <f t="shared" si="6"/>
        <v>0</v>
      </c>
    </row>
    <row r="55" spans="1:23">
      <c r="A55" s="70">
        <f>IPA!A55</f>
        <v>0</v>
      </c>
      <c r="B55" s="70">
        <f>IPA!B55</f>
        <v>0</v>
      </c>
      <c r="C55" s="69"/>
      <c r="D55" s="16"/>
      <c r="E55" s="14"/>
      <c r="F55" s="7"/>
      <c r="G55" s="7"/>
      <c r="H55" s="7"/>
      <c r="I55" s="7"/>
      <c r="J55" s="7"/>
      <c r="K55" s="8">
        <f t="shared" si="0"/>
        <v>0</v>
      </c>
      <c r="L55" s="7"/>
      <c r="M55" s="7"/>
      <c r="N55" s="7"/>
      <c r="O55" s="7"/>
      <c r="P55" s="7"/>
      <c r="Q55" s="7">
        <f t="shared" si="4"/>
        <v>0</v>
      </c>
      <c r="R55" s="7"/>
      <c r="S55" s="7"/>
      <c r="T55" s="7"/>
      <c r="U55" s="7"/>
      <c r="V55" s="7">
        <f t="shared" si="5"/>
        <v>0</v>
      </c>
      <c r="W55" s="8">
        <f t="shared" si="6"/>
        <v>0</v>
      </c>
    </row>
    <row r="56" spans="1:23">
      <c r="A56" s="70">
        <f>IPA!A56</f>
        <v>0</v>
      </c>
      <c r="B56" s="70">
        <f>IPA!B56</f>
        <v>0</v>
      </c>
      <c r="C56" s="69"/>
      <c r="D56" s="16"/>
      <c r="E56" s="14"/>
      <c r="F56" s="7"/>
      <c r="G56" s="7"/>
      <c r="H56" s="7"/>
      <c r="I56" s="7"/>
      <c r="J56" s="7"/>
      <c r="K56" s="8">
        <f t="shared" si="0"/>
        <v>0</v>
      </c>
      <c r="L56" s="7"/>
      <c r="M56" s="7"/>
      <c r="N56" s="7"/>
      <c r="O56" s="7"/>
      <c r="P56" s="7"/>
      <c r="Q56" s="7">
        <f t="shared" si="4"/>
        <v>0</v>
      </c>
      <c r="R56" s="7"/>
      <c r="S56" s="7"/>
      <c r="T56" s="7"/>
      <c r="U56" s="7"/>
      <c r="V56" s="7">
        <f t="shared" si="5"/>
        <v>0</v>
      </c>
      <c r="W56" s="8">
        <f t="shared" si="6"/>
        <v>0</v>
      </c>
    </row>
    <row r="57" spans="1:23">
      <c r="A57" s="70">
        <f>IPA!A57</f>
        <v>0</v>
      </c>
      <c r="B57" s="70">
        <f>IPA!B57</f>
        <v>0</v>
      </c>
      <c r="C57" s="69"/>
      <c r="D57" s="16"/>
      <c r="E57" s="14"/>
      <c r="F57" s="7"/>
      <c r="G57" s="7"/>
      <c r="H57" s="7"/>
      <c r="I57" s="7"/>
      <c r="J57" s="7"/>
      <c r="K57" s="8">
        <f t="shared" si="0"/>
        <v>0</v>
      </c>
      <c r="L57" s="7"/>
      <c r="M57" s="7"/>
      <c r="N57" s="7"/>
      <c r="O57" s="7"/>
      <c r="P57" s="7"/>
      <c r="Q57" s="7">
        <f t="shared" si="4"/>
        <v>0</v>
      </c>
      <c r="R57" s="7"/>
      <c r="S57" s="7"/>
      <c r="T57" s="7"/>
      <c r="U57" s="7"/>
      <c r="V57" s="7">
        <f t="shared" si="5"/>
        <v>0</v>
      </c>
      <c r="W57" s="8">
        <f t="shared" si="6"/>
        <v>0</v>
      </c>
    </row>
    <row r="58" spans="1:23">
      <c r="A58" s="70">
        <f>IPA!A58</f>
        <v>0</v>
      </c>
      <c r="B58" s="70">
        <f>IPA!B58</f>
        <v>0</v>
      </c>
      <c r="C58" s="69"/>
      <c r="D58" s="16"/>
      <c r="E58" s="14"/>
      <c r="F58" s="7"/>
      <c r="G58" s="7"/>
      <c r="H58" s="7"/>
      <c r="I58" s="7"/>
      <c r="J58" s="7"/>
      <c r="K58" s="8">
        <f t="shared" si="0"/>
        <v>0</v>
      </c>
      <c r="L58" s="7"/>
      <c r="M58" s="7"/>
      <c r="N58" s="7"/>
      <c r="O58" s="7"/>
      <c r="P58" s="7"/>
      <c r="Q58" s="7">
        <f t="shared" si="4"/>
        <v>0</v>
      </c>
      <c r="R58" s="7"/>
      <c r="S58" s="7"/>
      <c r="T58" s="7"/>
      <c r="U58" s="7"/>
      <c r="V58" s="7">
        <f t="shared" si="5"/>
        <v>0</v>
      </c>
      <c r="W58" s="8">
        <f t="shared" si="6"/>
        <v>0</v>
      </c>
    </row>
    <row r="59" spans="1:23">
      <c r="A59" s="70">
        <f>IPA!A59</f>
        <v>0</v>
      </c>
      <c r="B59" s="70">
        <f>IPA!B59</f>
        <v>0</v>
      </c>
      <c r="C59" s="69"/>
      <c r="D59" s="16"/>
      <c r="E59" s="14"/>
      <c r="F59" s="7"/>
      <c r="G59" s="7"/>
      <c r="H59" s="7"/>
      <c r="I59" s="7"/>
      <c r="J59" s="7"/>
      <c r="K59" s="8">
        <f t="shared" si="0"/>
        <v>0</v>
      </c>
      <c r="L59" s="7"/>
      <c r="M59" s="7"/>
      <c r="N59" s="7"/>
      <c r="O59" s="7"/>
      <c r="P59" s="7"/>
      <c r="Q59" s="7">
        <f t="shared" ref="Q59:Q84" si="7">SUM(L59:P59)</f>
        <v>0</v>
      </c>
      <c r="R59" s="7"/>
      <c r="S59" s="7"/>
      <c r="T59" s="7"/>
      <c r="U59" s="7"/>
      <c r="V59" s="7">
        <f t="shared" ref="V59:V84" si="8">SUM(R59:U59)</f>
        <v>0</v>
      </c>
      <c r="W59" s="8">
        <f t="shared" ref="W59:W84" si="9">SUM(Q59,V59)</f>
        <v>0</v>
      </c>
    </row>
    <row r="60" spans="1:23">
      <c r="A60" s="70">
        <f>IPA!A60</f>
        <v>0</v>
      </c>
      <c r="B60" s="70">
        <f>IPA!B60</f>
        <v>0</v>
      </c>
      <c r="C60" s="69"/>
      <c r="D60" s="16"/>
      <c r="E60" s="14"/>
      <c r="F60" s="7"/>
      <c r="G60" s="7"/>
      <c r="H60" s="7"/>
      <c r="I60" s="7"/>
      <c r="J60" s="7"/>
      <c r="K60" s="8">
        <f t="shared" si="0"/>
        <v>0</v>
      </c>
      <c r="L60" s="7"/>
      <c r="M60" s="7"/>
      <c r="N60" s="7"/>
      <c r="O60" s="7"/>
      <c r="P60" s="7"/>
      <c r="Q60" s="7">
        <f t="shared" si="7"/>
        <v>0</v>
      </c>
      <c r="R60" s="7"/>
      <c r="S60" s="7"/>
      <c r="T60" s="7"/>
      <c r="U60" s="7"/>
      <c r="V60" s="7">
        <f t="shared" si="8"/>
        <v>0</v>
      </c>
      <c r="W60" s="8">
        <f t="shared" si="9"/>
        <v>0</v>
      </c>
    </row>
    <row r="61" spans="1:23">
      <c r="A61" s="70">
        <f>IPA!A61</f>
        <v>0</v>
      </c>
      <c r="B61" s="70">
        <f>IPA!B61</f>
        <v>0</v>
      </c>
      <c r="C61" s="69"/>
      <c r="D61" s="16"/>
      <c r="E61" s="14"/>
      <c r="F61" s="7"/>
      <c r="G61" s="7"/>
      <c r="H61" s="7"/>
      <c r="I61" s="7"/>
      <c r="J61" s="7"/>
      <c r="K61" s="8">
        <f t="shared" si="0"/>
        <v>0</v>
      </c>
      <c r="L61" s="7"/>
      <c r="M61" s="7"/>
      <c r="N61" s="7"/>
      <c r="O61" s="7"/>
      <c r="P61" s="7"/>
      <c r="Q61" s="7">
        <f t="shared" si="7"/>
        <v>0</v>
      </c>
      <c r="R61" s="7"/>
      <c r="S61" s="7"/>
      <c r="T61" s="7"/>
      <c r="U61" s="7"/>
      <c r="V61" s="7">
        <f t="shared" si="8"/>
        <v>0</v>
      </c>
      <c r="W61" s="8">
        <f t="shared" si="9"/>
        <v>0</v>
      </c>
    </row>
    <row r="62" spans="1:23">
      <c r="A62" s="70">
        <f>IPA!A62</f>
        <v>0</v>
      </c>
      <c r="B62" s="70">
        <f>IPA!B62</f>
        <v>0</v>
      </c>
      <c r="C62" s="69"/>
      <c r="D62" s="16"/>
      <c r="E62" s="14"/>
      <c r="F62" s="7"/>
      <c r="G62" s="7"/>
      <c r="H62" s="7"/>
      <c r="I62" s="7"/>
      <c r="J62" s="7"/>
      <c r="K62" s="8">
        <f t="shared" si="0"/>
        <v>0</v>
      </c>
      <c r="L62" s="7"/>
      <c r="M62" s="7"/>
      <c r="N62" s="7"/>
      <c r="O62" s="7"/>
      <c r="P62" s="7"/>
      <c r="Q62" s="7">
        <f t="shared" si="7"/>
        <v>0</v>
      </c>
      <c r="R62" s="7"/>
      <c r="S62" s="7"/>
      <c r="T62" s="7"/>
      <c r="U62" s="7"/>
      <c r="V62" s="7">
        <f t="shared" si="8"/>
        <v>0</v>
      </c>
      <c r="W62" s="8">
        <f t="shared" si="9"/>
        <v>0</v>
      </c>
    </row>
    <row r="63" spans="1:23">
      <c r="A63" s="70">
        <f>IPA!A63</f>
        <v>0</v>
      </c>
      <c r="B63" s="70">
        <f>IPA!B63</f>
        <v>0</v>
      </c>
      <c r="C63" s="69"/>
      <c r="D63" s="16"/>
      <c r="E63" s="14"/>
      <c r="F63" s="7"/>
      <c r="G63" s="7"/>
      <c r="H63" s="7"/>
      <c r="I63" s="7"/>
      <c r="J63" s="7"/>
      <c r="K63" s="8">
        <f t="shared" si="0"/>
        <v>0</v>
      </c>
      <c r="L63" s="7"/>
      <c r="M63" s="7"/>
      <c r="N63" s="7"/>
      <c r="O63" s="7"/>
      <c r="P63" s="7"/>
      <c r="Q63" s="7">
        <f t="shared" si="7"/>
        <v>0</v>
      </c>
      <c r="R63" s="7"/>
      <c r="S63" s="7"/>
      <c r="T63" s="7"/>
      <c r="U63" s="7"/>
      <c r="V63" s="7">
        <f t="shared" si="8"/>
        <v>0</v>
      </c>
      <c r="W63" s="8">
        <f t="shared" si="9"/>
        <v>0</v>
      </c>
    </row>
    <row r="64" spans="1:23">
      <c r="A64" s="70">
        <f>IPA!A64</f>
        <v>0</v>
      </c>
      <c r="B64" s="70">
        <f>IPA!B64</f>
        <v>0</v>
      </c>
      <c r="C64" s="69"/>
      <c r="D64" s="16"/>
      <c r="E64" s="14"/>
      <c r="F64" s="7"/>
      <c r="G64" s="7"/>
      <c r="H64" s="7"/>
      <c r="I64" s="7"/>
      <c r="J64" s="7"/>
      <c r="K64" s="8">
        <f t="shared" si="0"/>
        <v>0</v>
      </c>
      <c r="L64" s="7"/>
      <c r="M64" s="7"/>
      <c r="N64" s="7"/>
      <c r="O64" s="7"/>
      <c r="P64" s="7"/>
      <c r="Q64" s="7">
        <f t="shared" si="7"/>
        <v>0</v>
      </c>
      <c r="R64" s="7"/>
      <c r="S64" s="7"/>
      <c r="T64" s="7"/>
      <c r="U64" s="7"/>
      <c r="V64" s="7">
        <f t="shared" si="8"/>
        <v>0</v>
      </c>
      <c r="W64" s="8">
        <f t="shared" si="9"/>
        <v>0</v>
      </c>
    </row>
    <row r="65" spans="1:23">
      <c r="A65" s="70">
        <f>IPA!A65</f>
        <v>0</v>
      </c>
      <c r="B65" s="70">
        <f>IPA!B65</f>
        <v>0</v>
      </c>
      <c r="C65" s="69"/>
      <c r="D65" s="16"/>
      <c r="E65" s="14"/>
      <c r="F65" s="7"/>
      <c r="G65" s="7"/>
      <c r="H65" s="7"/>
      <c r="I65" s="7"/>
      <c r="J65" s="7"/>
      <c r="K65" s="8">
        <f t="shared" si="0"/>
        <v>0</v>
      </c>
      <c r="L65" s="7"/>
      <c r="M65" s="7"/>
      <c r="N65" s="7"/>
      <c r="O65" s="7"/>
      <c r="P65" s="7"/>
      <c r="Q65" s="7">
        <f t="shared" si="7"/>
        <v>0</v>
      </c>
      <c r="R65" s="7"/>
      <c r="S65" s="7"/>
      <c r="T65" s="7"/>
      <c r="U65" s="7"/>
      <c r="V65" s="7">
        <f t="shared" si="8"/>
        <v>0</v>
      </c>
      <c r="W65" s="8">
        <f t="shared" si="9"/>
        <v>0</v>
      </c>
    </row>
    <row r="66" spans="1:23">
      <c r="A66" s="70">
        <f>IPA!A66</f>
        <v>0</v>
      </c>
      <c r="B66" s="70">
        <f>IPA!B66</f>
        <v>0</v>
      </c>
      <c r="C66" s="69"/>
      <c r="D66" s="16"/>
      <c r="E66" s="14"/>
      <c r="F66" s="7"/>
      <c r="G66" s="7"/>
      <c r="H66" s="7"/>
      <c r="I66" s="7"/>
      <c r="J66" s="7"/>
      <c r="K66" s="8">
        <f t="shared" si="0"/>
        <v>0</v>
      </c>
      <c r="L66" s="7"/>
      <c r="M66" s="7"/>
      <c r="N66" s="7"/>
      <c r="O66" s="7"/>
      <c r="P66" s="7"/>
      <c r="Q66" s="7">
        <f t="shared" si="7"/>
        <v>0</v>
      </c>
      <c r="R66" s="7"/>
      <c r="S66" s="7"/>
      <c r="T66" s="7"/>
      <c r="U66" s="7"/>
      <c r="V66" s="7">
        <f t="shared" si="8"/>
        <v>0</v>
      </c>
      <c r="W66" s="8">
        <f t="shared" si="9"/>
        <v>0</v>
      </c>
    </row>
    <row r="67" spans="1:23">
      <c r="A67" s="70">
        <f>IPA!A67</f>
        <v>0</v>
      </c>
      <c r="B67" s="70">
        <f>IPA!B67</f>
        <v>0</v>
      </c>
      <c r="C67" s="69"/>
      <c r="D67" s="16"/>
      <c r="E67" s="14"/>
      <c r="F67" s="7"/>
      <c r="G67" s="7"/>
      <c r="H67" s="7"/>
      <c r="I67" s="7"/>
      <c r="J67" s="7"/>
      <c r="K67" s="8">
        <f t="shared" si="0"/>
        <v>0</v>
      </c>
      <c r="L67" s="7"/>
      <c r="M67" s="7"/>
      <c r="N67" s="7"/>
      <c r="O67" s="7"/>
      <c r="P67" s="7"/>
      <c r="Q67" s="7">
        <f t="shared" si="7"/>
        <v>0</v>
      </c>
      <c r="R67" s="7"/>
      <c r="S67" s="7"/>
      <c r="T67" s="7"/>
      <c r="U67" s="7"/>
      <c r="V67" s="7">
        <f t="shared" si="8"/>
        <v>0</v>
      </c>
      <c r="W67" s="8">
        <f t="shared" si="9"/>
        <v>0</v>
      </c>
    </row>
    <row r="68" spans="1:23">
      <c r="A68" s="70">
        <f>IPA!A68</f>
        <v>0</v>
      </c>
      <c r="B68" s="70">
        <f>IPA!B68</f>
        <v>0</v>
      </c>
      <c r="C68" s="69"/>
      <c r="D68" s="16"/>
      <c r="E68" s="14"/>
      <c r="F68" s="7"/>
      <c r="G68" s="7"/>
      <c r="H68" s="7"/>
      <c r="I68" s="7"/>
      <c r="J68" s="7"/>
      <c r="K68" s="8">
        <f t="shared" si="0"/>
        <v>0</v>
      </c>
      <c r="L68" s="7"/>
      <c r="M68" s="7"/>
      <c r="N68" s="7"/>
      <c r="O68" s="7"/>
      <c r="P68" s="7"/>
      <c r="Q68" s="7">
        <f t="shared" si="7"/>
        <v>0</v>
      </c>
      <c r="R68" s="7"/>
      <c r="S68" s="7"/>
      <c r="T68" s="7"/>
      <c r="U68" s="7"/>
      <c r="V68" s="7">
        <f t="shared" si="8"/>
        <v>0</v>
      </c>
      <c r="W68" s="8">
        <f t="shared" si="9"/>
        <v>0</v>
      </c>
    </row>
    <row r="69" spans="1:23">
      <c r="A69" s="70">
        <f>IPA!A69</f>
        <v>0</v>
      </c>
      <c r="B69" s="70">
        <f>IPA!B69</f>
        <v>0</v>
      </c>
      <c r="C69" s="69"/>
      <c r="D69" s="16"/>
      <c r="E69" s="14"/>
      <c r="F69" s="7"/>
      <c r="G69" s="7"/>
      <c r="H69" s="7"/>
      <c r="I69" s="7"/>
      <c r="J69" s="7"/>
      <c r="K69" s="8">
        <f t="shared" ref="K69:K123" si="10">SUM(D69:J69)</f>
        <v>0</v>
      </c>
      <c r="L69" s="7"/>
      <c r="M69" s="7"/>
      <c r="N69" s="7"/>
      <c r="O69" s="7"/>
      <c r="P69" s="7"/>
      <c r="Q69" s="7">
        <f t="shared" si="7"/>
        <v>0</v>
      </c>
      <c r="R69" s="7"/>
      <c r="S69" s="7"/>
      <c r="T69" s="7"/>
      <c r="U69" s="7"/>
      <c r="V69" s="7">
        <f t="shared" si="8"/>
        <v>0</v>
      </c>
      <c r="W69" s="8">
        <f t="shared" si="9"/>
        <v>0</v>
      </c>
    </row>
    <row r="70" spans="1:23">
      <c r="A70" s="70">
        <f>IPA!A70</f>
        <v>0</v>
      </c>
      <c r="B70" s="70">
        <f>IPA!B70</f>
        <v>0</v>
      </c>
      <c r="C70" s="69"/>
      <c r="D70" s="16"/>
      <c r="E70" s="14"/>
      <c r="F70" s="7"/>
      <c r="G70" s="7"/>
      <c r="H70" s="7"/>
      <c r="I70" s="7"/>
      <c r="J70" s="7"/>
      <c r="K70" s="8">
        <f t="shared" si="10"/>
        <v>0</v>
      </c>
      <c r="L70" s="7"/>
      <c r="M70" s="7"/>
      <c r="N70" s="7"/>
      <c r="O70" s="7"/>
      <c r="P70" s="7"/>
      <c r="Q70" s="7">
        <f t="shared" si="7"/>
        <v>0</v>
      </c>
      <c r="R70" s="7"/>
      <c r="S70" s="7"/>
      <c r="T70" s="7"/>
      <c r="U70" s="7"/>
      <c r="V70" s="7">
        <f t="shared" si="8"/>
        <v>0</v>
      </c>
      <c r="W70" s="8">
        <f t="shared" si="9"/>
        <v>0</v>
      </c>
    </row>
    <row r="71" spans="1:23">
      <c r="A71" s="70">
        <f>IPA!A71</f>
        <v>0</v>
      </c>
      <c r="B71" s="70">
        <f>IPA!B71</f>
        <v>0</v>
      </c>
      <c r="C71" s="69"/>
      <c r="D71" s="16"/>
      <c r="E71" s="14"/>
      <c r="F71" s="7"/>
      <c r="G71" s="7"/>
      <c r="H71" s="7"/>
      <c r="I71" s="7"/>
      <c r="J71" s="7"/>
      <c r="K71" s="8">
        <f t="shared" si="10"/>
        <v>0</v>
      </c>
      <c r="L71" s="7"/>
      <c r="M71" s="7"/>
      <c r="N71" s="7"/>
      <c r="O71" s="7"/>
      <c r="P71" s="7"/>
      <c r="Q71" s="7">
        <f t="shared" si="7"/>
        <v>0</v>
      </c>
      <c r="R71" s="7"/>
      <c r="S71" s="7"/>
      <c r="T71" s="7"/>
      <c r="U71" s="7"/>
      <c r="V71" s="7">
        <f t="shared" si="8"/>
        <v>0</v>
      </c>
      <c r="W71" s="8">
        <f t="shared" si="9"/>
        <v>0</v>
      </c>
    </row>
    <row r="72" spans="1:23">
      <c r="A72" s="70">
        <f>IPA!A72</f>
        <v>0</v>
      </c>
      <c r="B72" s="70">
        <f>IPA!B72</f>
        <v>0</v>
      </c>
      <c r="C72" s="69"/>
      <c r="D72" s="16"/>
      <c r="E72" s="14"/>
      <c r="F72" s="7"/>
      <c r="G72" s="7"/>
      <c r="H72" s="7"/>
      <c r="I72" s="7"/>
      <c r="J72" s="7"/>
      <c r="K72" s="8">
        <f t="shared" si="10"/>
        <v>0</v>
      </c>
      <c r="L72" s="7"/>
      <c r="M72" s="7"/>
      <c r="N72" s="7"/>
      <c r="O72" s="7"/>
      <c r="P72" s="7"/>
      <c r="Q72" s="7">
        <f t="shared" si="7"/>
        <v>0</v>
      </c>
      <c r="R72" s="7"/>
      <c r="S72" s="7"/>
      <c r="T72" s="7"/>
      <c r="U72" s="7"/>
      <c r="V72" s="7">
        <f t="shared" si="8"/>
        <v>0</v>
      </c>
      <c r="W72" s="8">
        <f t="shared" si="9"/>
        <v>0</v>
      </c>
    </row>
    <row r="73" spans="1:23">
      <c r="A73" s="70">
        <f>IPA!A73</f>
        <v>0</v>
      </c>
      <c r="B73" s="70">
        <f>IPA!B73</f>
        <v>0</v>
      </c>
      <c r="C73" s="69"/>
      <c r="D73" s="16"/>
      <c r="E73" s="14"/>
      <c r="F73" s="7"/>
      <c r="G73" s="7"/>
      <c r="H73" s="7"/>
      <c r="I73" s="7"/>
      <c r="J73" s="7"/>
      <c r="K73" s="8">
        <f t="shared" si="10"/>
        <v>0</v>
      </c>
      <c r="L73" s="7"/>
      <c r="M73" s="7"/>
      <c r="N73" s="7"/>
      <c r="O73" s="7"/>
      <c r="P73" s="7"/>
      <c r="Q73" s="7">
        <f t="shared" si="7"/>
        <v>0</v>
      </c>
      <c r="R73" s="7"/>
      <c r="S73" s="7"/>
      <c r="T73" s="7"/>
      <c r="U73" s="7"/>
      <c r="V73" s="7">
        <f t="shared" si="8"/>
        <v>0</v>
      </c>
      <c r="W73" s="8">
        <f t="shared" si="9"/>
        <v>0</v>
      </c>
    </row>
    <row r="74" spans="1:23">
      <c r="A74" s="70">
        <f>IPA!A74</f>
        <v>0</v>
      </c>
      <c r="B74" s="70">
        <f>IPA!B74</f>
        <v>0</v>
      </c>
      <c r="C74" s="69"/>
      <c r="D74" s="16"/>
      <c r="E74" s="14"/>
      <c r="F74" s="7"/>
      <c r="G74" s="7"/>
      <c r="H74" s="7"/>
      <c r="I74" s="7"/>
      <c r="J74" s="7"/>
      <c r="K74" s="8">
        <f t="shared" si="10"/>
        <v>0</v>
      </c>
      <c r="L74" s="7"/>
      <c r="M74" s="7"/>
      <c r="N74" s="7"/>
      <c r="O74" s="7"/>
      <c r="P74" s="7"/>
      <c r="Q74" s="7">
        <f t="shared" si="7"/>
        <v>0</v>
      </c>
      <c r="R74" s="7"/>
      <c r="S74" s="7"/>
      <c r="T74" s="7"/>
      <c r="U74" s="7"/>
      <c r="V74" s="7">
        <f t="shared" si="8"/>
        <v>0</v>
      </c>
      <c r="W74" s="8">
        <f t="shared" si="9"/>
        <v>0</v>
      </c>
    </row>
    <row r="75" spans="1:23">
      <c r="A75" s="70">
        <f>IPA!A75</f>
        <v>0</v>
      </c>
      <c r="B75" s="70">
        <f>IPA!B75</f>
        <v>0</v>
      </c>
      <c r="C75" s="69"/>
      <c r="D75" s="16"/>
      <c r="E75" s="14"/>
      <c r="F75" s="7"/>
      <c r="G75" s="7"/>
      <c r="H75" s="7"/>
      <c r="I75" s="7"/>
      <c r="J75" s="7"/>
      <c r="K75" s="8">
        <f t="shared" si="10"/>
        <v>0</v>
      </c>
      <c r="L75" s="7"/>
      <c r="M75" s="7"/>
      <c r="N75" s="7"/>
      <c r="O75" s="7"/>
      <c r="P75" s="7"/>
      <c r="Q75" s="7">
        <f t="shared" si="7"/>
        <v>0</v>
      </c>
      <c r="R75" s="7"/>
      <c r="S75" s="7"/>
      <c r="T75" s="7"/>
      <c r="U75" s="7"/>
      <c r="V75" s="7">
        <f t="shared" si="8"/>
        <v>0</v>
      </c>
      <c r="W75" s="8">
        <f t="shared" si="9"/>
        <v>0</v>
      </c>
    </row>
    <row r="76" spans="1:23">
      <c r="A76" s="70">
        <f>IPA!A76</f>
        <v>0</v>
      </c>
      <c r="B76" s="70">
        <f>IPA!B76</f>
        <v>0</v>
      </c>
      <c r="C76" s="69"/>
      <c r="D76" s="16"/>
      <c r="E76" s="14"/>
      <c r="F76" s="7"/>
      <c r="G76" s="7"/>
      <c r="H76" s="7"/>
      <c r="I76" s="7"/>
      <c r="J76" s="7"/>
      <c r="K76" s="8">
        <f t="shared" si="10"/>
        <v>0</v>
      </c>
      <c r="L76" s="7"/>
      <c r="M76" s="7"/>
      <c r="N76" s="7"/>
      <c r="O76" s="7"/>
      <c r="P76" s="7"/>
      <c r="Q76" s="7">
        <f t="shared" si="7"/>
        <v>0</v>
      </c>
      <c r="R76" s="7"/>
      <c r="S76" s="7"/>
      <c r="T76" s="7"/>
      <c r="U76" s="7"/>
      <c r="V76" s="7">
        <f t="shared" si="8"/>
        <v>0</v>
      </c>
      <c r="W76" s="8">
        <f t="shared" si="9"/>
        <v>0</v>
      </c>
    </row>
    <row r="77" spans="1:23">
      <c r="A77" s="70">
        <f>IPA!A77</f>
        <v>0</v>
      </c>
      <c r="B77" s="70">
        <f>IPA!B77</f>
        <v>0</v>
      </c>
      <c r="C77" s="69"/>
      <c r="D77" s="16"/>
      <c r="E77" s="14"/>
      <c r="F77" s="7"/>
      <c r="G77" s="7"/>
      <c r="H77" s="7"/>
      <c r="I77" s="7"/>
      <c r="J77" s="7"/>
      <c r="K77" s="8">
        <f t="shared" si="10"/>
        <v>0</v>
      </c>
      <c r="L77" s="7"/>
      <c r="M77" s="7"/>
      <c r="N77" s="7"/>
      <c r="O77" s="7"/>
      <c r="P77" s="7"/>
      <c r="Q77" s="7">
        <f t="shared" si="7"/>
        <v>0</v>
      </c>
      <c r="R77" s="7"/>
      <c r="S77" s="7"/>
      <c r="T77" s="7"/>
      <c r="U77" s="7"/>
      <c r="V77" s="7">
        <f t="shared" si="8"/>
        <v>0</v>
      </c>
      <c r="W77" s="8">
        <f t="shared" si="9"/>
        <v>0</v>
      </c>
    </row>
    <row r="78" spans="1:23">
      <c r="A78" s="70">
        <f>IPA!A78</f>
        <v>0</v>
      </c>
      <c r="B78" s="70">
        <f>IPA!B78</f>
        <v>0</v>
      </c>
      <c r="C78" s="69"/>
      <c r="D78" s="16"/>
      <c r="E78" s="14"/>
      <c r="F78" s="7"/>
      <c r="G78" s="7"/>
      <c r="H78" s="7"/>
      <c r="I78" s="7"/>
      <c r="J78" s="7"/>
      <c r="K78" s="8">
        <f t="shared" si="10"/>
        <v>0</v>
      </c>
      <c r="L78" s="7"/>
      <c r="M78" s="7"/>
      <c r="N78" s="7"/>
      <c r="O78" s="7"/>
      <c r="P78" s="7"/>
      <c r="Q78" s="7">
        <f t="shared" si="7"/>
        <v>0</v>
      </c>
      <c r="R78" s="7"/>
      <c r="S78" s="7"/>
      <c r="T78" s="7"/>
      <c r="U78" s="7"/>
      <c r="V78" s="7">
        <f t="shared" si="8"/>
        <v>0</v>
      </c>
      <c r="W78" s="8">
        <f t="shared" si="9"/>
        <v>0</v>
      </c>
    </row>
    <row r="79" spans="1:23">
      <c r="A79" s="70">
        <f>IPA!A79</f>
        <v>0</v>
      </c>
      <c r="B79" s="70">
        <f>IPA!B79</f>
        <v>0</v>
      </c>
      <c r="C79" s="69"/>
      <c r="D79" s="16"/>
      <c r="E79" s="14"/>
      <c r="F79" s="7"/>
      <c r="G79" s="7"/>
      <c r="H79" s="7"/>
      <c r="I79" s="7"/>
      <c r="J79" s="7"/>
      <c r="K79" s="8">
        <f t="shared" si="10"/>
        <v>0</v>
      </c>
      <c r="L79" s="7"/>
      <c r="M79" s="7"/>
      <c r="N79" s="7"/>
      <c r="O79" s="7"/>
      <c r="P79" s="7"/>
      <c r="Q79" s="7">
        <f t="shared" si="7"/>
        <v>0</v>
      </c>
      <c r="R79" s="7"/>
      <c r="S79" s="7"/>
      <c r="T79" s="7"/>
      <c r="U79" s="7"/>
      <c r="V79" s="7">
        <f t="shared" si="8"/>
        <v>0</v>
      </c>
      <c r="W79" s="8">
        <f t="shared" si="9"/>
        <v>0</v>
      </c>
    </row>
    <row r="80" spans="1:23">
      <c r="A80" s="70">
        <f>IPA!A80</f>
        <v>0</v>
      </c>
      <c r="B80" s="70">
        <f>IPA!B80</f>
        <v>0</v>
      </c>
      <c r="C80" s="69"/>
      <c r="D80" s="16"/>
      <c r="E80" s="14"/>
      <c r="F80" s="7"/>
      <c r="G80" s="7"/>
      <c r="H80" s="7"/>
      <c r="I80" s="7"/>
      <c r="J80" s="7"/>
      <c r="K80" s="8">
        <f t="shared" si="10"/>
        <v>0</v>
      </c>
      <c r="L80" s="7"/>
      <c r="M80" s="7"/>
      <c r="N80" s="7"/>
      <c r="O80" s="7"/>
      <c r="P80" s="7"/>
      <c r="Q80" s="7">
        <f t="shared" si="7"/>
        <v>0</v>
      </c>
      <c r="R80" s="7"/>
      <c r="S80" s="7"/>
      <c r="T80" s="7"/>
      <c r="U80" s="7"/>
      <c r="V80" s="7">
        <f t="shared" si="8"/>
        <v>0</v>
      </c>
      <c r="W80" s="8">
        <f t="shared" si="9"/>
        <v>0</v>
      </c>
    </row>
    <row r="81" spans="1:23">
      <c r="A81" s="70">
        <f>IPA!A81</f>
        <v>0</v>
      </c>
      <c r="B81" s="70">
        <f>IPA!B81</f>
        <v>0</v>
      </c>
      <c r="C81" s="69"/>
      <c r="D81" s="16"/>
      <c r="E81" s="14"/>
      <c r="F81" s="7"/>
      <c r="G81" s="7"/>
      <c r="H81" s="7"/>
      <c r="I81" s="7"/>
      <c r="J81" s="7"/>
      <c r="K81" s="8">
        <f t="shared" si="10"/>
        <v>0</v>
      </c>
      <c r="L81" s="7"/>
      <c r="M81" s="7"/>
      <c r="N81" s="7"/>
      <c r="O81" s="7"/>
      <c r="P81" s="7"/>
      <c r="Q81" s="7">
        <f t="shared" si="7"/>
        <v>0</v>
      </c>
      <c r="R81" s="7"/>
      <c r="S81" s="7"/>
      <c r="T81" s="7"/>
      <c r="U81" s="7"/>
      <c r="V81" s="7">
        <f t="shared" si="8"/>
        <v>0</v>
      </c>
      <c r="W81" s="8">
        <f t="shared" si="9"/>
        <v>0</v>
      </c>
    </row>
    <row r="82" spans="1:23">
      <c r="A82" s="70">
        <f>IPA!A82</f>
        <v>0</v>
      </c>
      <c r="B82" s="70">
        <f>IPA!B82</f>
        <v>0</v>
      </c>
      <c r="C82" s="69"/>
      <c r="D82" s="16"/>
      <c r="E82" s="14"/>
      <c r="F82" s="7"/>
      <c r="G82" s="7"/>
      <c r="H82" s="7"/>
      <c r="I82" s="7"/>
      <c r="J82" s="7"/>
      <c r="K82" s="8">
        <f t="shared" si="10"/>
        <v>0</v>
      </c>
      <c r="L82" s="7"/>
      <c r="M82" s="7"/>
      <c r="N82" s="7"/>
      <c r="O82" s="7"/>
      <c r="P82" s="7"/>
      <c r="Q82" s="7">
        <f t="shared" si="7"/>
        <v>0</v>
      </c>
      <c r="R82" s="7"/>
      <c r="S82" s="7"/>
      <c r="T82" s="7"/>
      <c r="U82" s="7"/>
      <c r="V82" s="7">
        <f t="shared" si="8"/>
        <v>0</v>
      </c>
      <c r="W82" s="8">
        <f t="shared" si="9"/>
        <v>0</v>
      </c>
    </row>
    <row r="83" spans="1:23">
      <c r="A83" s="70">
        <f>IPA!A83</f>
        <v>0</v>
      </c>
      <c r="B83" s="70">
        <f>IPA!B83</f>
        <v>0</v>
      </c>
      <c r="C83" s="69"/>
      <c r="D83" s="16"/>
      <c r="E83" s="14"/>
      <c r="F83" s="7"/>
      <c r="G83" s="7"/>
      <c r="H83" s="7"/>
      <c r="I83" s="7"/>
      <c r="J83" s="7"/>
      <c r="K83" s="8">
        <f t="shared" si="10"/>
        <v>0</v>
      </c>
      <c r="L83" s="7"/>
      <c r="M83" s="7"/>
      <c r="N83" s="7"/>
      <c r="O83" s="7"/>
      <c r="P83" s="7"/>
      <c r="Q83" s="7">
        <f t="shared" si="7"/>
        <v>0</v>
      </c>
      <c r="R83" s="7"/>
      <c r="S83" s="7"/>
      <c r="T83" s="7"/>
      <c r="U83" s="7"/>
      <c r="V83" s="7">
        <f t="shared" si="8"/>
        <v>0</v>
      </c>
      <c r="W83" s="8">
        <f t="shared" si="9"/>
        <v>0</v>
      </c>
    </row>
    <row r="84" spans="1:23">
      <c r="A84" s="70">
        <f>IPA!A84</f>
        <v>0</v>
      </c>
      <c r="B84" s="70">
        <f>IPA!B84</f>
        <v>0</v>
      </c>
      <c r="C84" s="69"/>
      <c r="D84" s="16"/>
      <c r="E84" s="14"/>
      <c r="F84" s="7"/>
      <c r="G84" s="7"/>
      <c r="H84" s="7"/>
      <c r="I84" s="7"/>
      <c r="J84" s="7"/>
      <c r="K84" s="8">
        <f t="shared" si="10"/>
        <v>0</v>
      </c>
      <c r="L84" s="7"/>
      <c r="M84" s="7"/>
      <c r="N84" s="7"/>
      <c r="O84" s="7"/>
      <c r="P84" s="7"/>
      <c r="Q84" s="7">
        <f t="shared" si="7"/>
        <v>0</v>
      </c>
      <c r="R84" s="7"/>
      <c r="S84" s="7"/>
      <c r="T84" s="7"/>
      <c r="U84" s="7"/>
      <c r="V84" s="7">
        <f t="shared" si="8"/>
        <v>0</v>
      </c>
      <c r="W84" s="8">
        <f t="shared" si="9"/>
        <v>0</v>
      </c>
    </row>
    <row r="85" spans="1:23">
      <c r="A85" s="70">
        <f>IPA!A85</f>
        <v>0</v>
      </c>
      <c r="B85" s="70">
        <f>IPA!B85</f>
        <v>0</v>
      </c>
      <c r="C85" s="69"/>
      <c r="D85" s="16"/>
      <c r="E85" s="14"/>
      <c r="F85" s="7"/>
      <c r="G85" s="7"/>
      <c r="H85" s="7"/>
      <c r="I85" s="7"/>
      <c r="J85" s="7"/>
      <c r="K85" s="8">
        <f t="shared" si="10"/>
        <v>0</v>
      </c>
      <c r="L85" s="7"/>
      <c r="M85" s="7"/>
      <c r="N85" s="7"/>
      <c r="O85" s="7"/>
      <c r="P85" s="7"/>
      <c r="Q85" s="7">
        <f t="shared" ref="Q85:Q123" si="11">SUM(L85:P85)</f>
        <v>0</v>
      </c>
      <c r="R85" s="7"/>
      <c r="S85" s="7"/>
      <c r="T85" s="7"/>
      <c r="U85" s="7"/>
      <c r="V85" s="7">
        <f t="shared" ref="V85:V123" si="12">SUM(R85:U85)</f>
        <v>0</v>
      </c>
      <c r="W85" s="8">
        <f t="shared" ref="W85:W123" si="13">SUM(Q85,V85)</f>
        <v>0</v>
      </c>
    </row>
    <row r="86" spans="1:23">
      <c r="A86" s="70">
        <f>IPA!A86</f>
        <v>0</v>
      </c>
      <c r="B86" s="70">
        <f>IPA!B86</f>
        <v>0</v>
      </c>
      <c r="C86" s="69"/>
      <c r="D86" s="16"/>
      <c r="E86" s="14"/>
      <c r="F86" s="7"/>
      <c r="G86" s="7"/>
      <c r="H86" s="7"/>
      <c r="I86" s="7"/>
      <c r="J86" s="7"/>
      <c r="K86" s="8">
        <f t="shared" si="10"/>
        <v>0</v>
      </c>
      <c r="L86" s="7"/>
      <c r="M86" s="7"/>
      <c r="N86" s="7"/>
      <c r="O86" s="7"/>
      <c r="P86" s="7"/>
      <c r="Q86" s="7">
        <f t="shared" si="11"/>
        <v>0</v>
      </c>
      <c r="R86" s="7"/>
      <c r="S86" s="7"/>
      <c r="T86" s="7"/>
      <c r="U86" s="7"/>
      <c r="V86" s="7">
        <f t="shared" si="12"/>
        <v>0</v>
      </c>
      <c r="W86" s="8">
        <f t="shared" si="13"/>
        <v>0</v>
      </c>
    </row>
    <row r="87" spans="1:23">
      <c r="A87" s="70">
        <f>IPA!A87</f>
        <v>0</v>
      </c>
      <c r="B87" s="70">
        <f>IPA!B87</f>
        <v>0</v>
      </c>
      <c r="C87" s="69"/>
      <c r="D87" s="16"/>
      <c r="E87" s="14"/>
      <c r="F87" s="7"/>
      <c r="G87" s="7"/>
      <c r="H87" s="7"/>
      <c r="I87" s="7"/>
      <c r="J87" s="7"/>
      <c r="K87" s="8">
        <f t="shared" si="10"/>
        <v>0</v>
      </c>
      <c r="L87" s="7"/>
      <c r="M87" s="7"/>
      <c r="N87" s="7"/>
      <c r="O87" s="7"/>
      <c r="P87" s="7"/>
      <c r="Q87" s="7">
        <f t="shared" si="11"/>
        <v>0</v>
      </c>
      <c r="R87" s="7"/>
      <c r="S87" s="7"/>
      <c r="T87" s="7"/>
      <c r="U87" s="7"/>
      <c r="V87" s="7">
        <f t="shared" si="12"/>
        <v>0</v>
      </c>
      <c r="W87" s="8">
        <f t="shared" si="13"/>
        <v>0</v>
      </c>
    </row>
    <row r="88" spans="1:23">
      <c r="A88" s="70">
        <f>IPA!A88</f>
        <v>0</v>
      </c>
      <c r="B88" s="70">
        <f>IPA!B88</f>
        <v>0</v>
      </c>
      <c r="C88" s="69"/>
      <c r="D88" s="16"/>
      <c r="E88" s="14"/>
      <c r="F88" s="7"/>
      <c r="G88" s="7"/>
      <c r="H88" s="7"/>
      <c r="I88" s="7"/>
      <c r="J88" s="7"/>
      <c r="K88" s="8">
        <f t="shared" si="10"/>
        <v>0</v>
      </c>
      <c r="L88" s="7"/>
      <c r="M88" s="7"/>
      <c r="N88" s="7"/>
      <c r="O88" s="7"/>
      <c r="P88" s="7"/>
      <c r="Q88" s="7">
        <f t="shared" si="11"/>
        <v>0</v>
      </c>
      <c r="R88" s="7"/>
      <c r="S88" s="7"/>
      <c r="T88" s="7"/>
      <c r="U88" s="7"/>
      <c r="V88" s="7">
        <f t="shared" si="12"/>
        <v>0</v>
      </c>
      <c r="W88" s="8">
        <f t="shared" si="13"/>
        <v>0</v>
      </c>
    </row>
    <row r="89" spans="1:23">
      <c r="A89" s="70">
        <f>IPA!A89</f>
        <v>0</v>
      </c>
      <c r="B89" s="70">
        <f>IPA!B89</f>
        <v>0</v>
      </c>
      <c r="C89" s="69"/>
      <c r="D89" s="16"/>
      <c r="E89" s="14"/>
      <c r="F89" s="7"/>
      <c r="G89" s="7"/>
      <c r="H89" s="7"/>
      <c r="I89" s="7"/>
      <c r="J89" s="7"/>
      <c r="K89" s="8">
        <f t="shared" si="10"/>
        <v>0</v>
      </c>
      <c r="L89" s="7"/>
      <c r="M89" s="7"/>
      <c r="N89" s="7"/>
      <c r="O89" s="7"/>
      <c r="P89" s="7"/>
      <c r="Q89" s="7">
        <f t="shared" si="11"/>
        <v>0</v>
      </c>
      <c r="R89" s="7"/>
      <c r="S89" s="7"/>
      <c r="T89" s="7"/>
      <c r="U89" s="7"/>
      <c r="V89" s="7">
        <f t="shared" si="12"/>
        <v>0</v>
      </c>
      <c r="W89" s="8">
        <f t="shared" si="13"/>
        <v>0</v>
      </c>
    </row>
    <row r="90" spans="1:23">
      <c r="A90" s="70">
        <f>IPA!A90</f>
        <v>0</v>
      </c>
      <c r="B90" s="70">
        <f>IPA!B90</f>
        <v>0</v>
      </c>
      <c r="C90" s="69"/>
      <c r="D90" s="16"/>
      <c r="E90" s="14"/>
      <c r="F90" s="7"/>
      <c r="G90" s="7"/>
      <c r="H90" s="7"/>
      <c r="I90" s="7"/>
      <c r="J90" s="7"/>
      <c r="K90" s="8">
        <f t="shared" si="10"/>
        <v>0</v>
      </c>
      <c r="L90" s="7"/>
      <c r="M90" s="7"/>
      <c r="N90" s="7"/>
      <c r="O90" s="7"/>
      <c r="P90" s="7"/>
      <c r="Q90" s="7">
        <f t="shared" si="11"/>
        <v>0</v>
      </c>
      <c r="R90" s="7"/>
      <c r="S90" s="7"/>
      <c r="T90" s="7"/>
      <c r="U90" s="7"/>
      <c r="V90" s="7">
        <f t="shared" si="12"/>
        <v>0</v>
      </c>
      <c r="W90" s="8">
        <f t="shared" si="13"/>
        <v>0</v>
      </c>
    </row>
    <row r="91" spans="1:23">
      <c r="A91" s="70">
        <f>IPA!A91</f>
        <v>0</v>
      </c>
      <c r="B91" s="70">
        <f>IPA!B91</f>
        <v>0</v>
      </c>
      <c r="C91" s="69"/>
      <c r="D91" s="16"/>
      <c r="E91" s="14"/>
      <c r="F91" s="7"/>
      <c r="G91" s="7"/>
      <c r="H91" s="7"/>
      <c r="I91" s="7"/>
      <c r="J91" s="7"/>
      <c r="K91" s="8">
        <f t="shared" si="10"/>
        <v>0</v>
      </c>
      <c r="L91" s="7"/>
      <c r="M91" s="7"/>
      <c r="N91" s="7"/>
      <c r="O91" s="7"/>
      <c r="P91" s="7"/>
      <c r="Q91" s="7">
        <f t="shared" si="11"/>
        <v>0</v>
      </c>
      <c r="R91" s="7"/>
      <c r="S91" s="7"/>
      <c r="T91" s="7"/>
      <c r="U91" s="7"/>
      <c r="V91" s="7">
        <f t="shared" si="12"/>
        <v>0</v>
      </c>
      <c r="W91" s="8">
        <f t="shared" si="13"/>
        <v>0</v>
      </c>
    </row>
    <row r="92" spans="1:23">
      <c r="A92" s="70">
        <f>IPA!A92</f>
        <v>0</v>
      </c>
      <c r="B92" s="70">
        <f>IPA!B92</f>
        <v>0</v>
      </c>
      <c r="C92" s="69"/>
      <c r="D92" s="16"/>
      <c r="E92" s="14"/>
      <c r="F92" s="7"/>
      <c r="G92" s="7"/>
      <c r="H92" s="7"/>
      <c r="I92" s="7"/>
      <c r="J92" s="7"/>
      <c r="K92" s="8">
        <f t="shared" si="10"/>
        <v>0</v>
      </c>
      <c r="L92" s="7"/>
      <c r="M92" s="7"/>
      <c r="N92" s="7"/>
      <c r="O92" s="7"/>
      <c r="P92" s="7"/>
      <c r="Q92" s="7">
        <f t="shared" si="11"/>
        <v>0</v>
      </c>
      <c r="R92" s="7"/>
      <c r="S92" s="7"/>
      <c r="T92" s="7"/>
      <c r="U92" s="7"/>
      <c r="V92" s="7">
        <f t="shared" si="12"/>
        <v>0</v>
      </c>
      <c r="W92" s="8">
        <f t="shared" si="13"/>
        <v>0</v>
      </c>
    </row>
    <row r="93" spans="1:23">
      <c r="A93" s="70">
        <f>IPA!A93</f>
        <v>0</v>
      </c>
      <c r="B93" s="70">
        <f>IPA!B93</f>
        <v>0</v>
      </c>
      <c r="C93" s="69"/>
      <c r="D93" s="16"/>
      <c r="E93" s="14"/>
      <c r="F93" s="7"/>
      <c r="G93" s="7"/>
      <c r="H93" s="7"/>
      <c r="I93" s="7"/>
      <c r="J93" s="7"/>
      <c r="K93" s="8">
        <f t="shared" si="10"/>
        <v>0</v>
      </c>
      <c r="L93" s="7"/>
      <c r="M93" s="7"/>
      <c r="N93" s="7"/>
      <c r="O93" s="7"/>
      <c r="P93" s="7"/>
      <c r="Q93" s="7">
        <f t="shared" si="11"/>
        <v>0</v>
      </c>
      <c r="R93" s="7"/>
      <c r="S93" s="7"/>
      <c r="T93" s="7"/>
      <c r="U93" s="7"/>
      <c r="V93" s="7">
        <f t="shared" si="12"/>
        <v>0</v>
      </c>
      <c r="W93" s="8">
        <f t="shared" si="13"/>
        <v>0</v>
      </c>
    </row>
    <row r="94" spans="1:23">
      <c r="A94" s="70">
        <f>IPA!A94</f>
        <v>0</v>
      </c>
      <c r="B94" s="70">
        <f>IPA!B94</f>
        <v>0</v>
      </c>
      <c r="C94" s="69"/>
      <c r="D94" s="16"/>
      <c r="E94" s="14"/>
      <c r="F94" s="7"/>
      <c r="G94" s="7"/>
      <c r="H94" s="7"/>
      <c r="I94" s="7"/>
      <c r="J94" s="7"/>
      <c r="K94" s="8">
        <f t="shared" si="10"/>
        <v>0</v>
      </c>
      <c r="L94" s="7"/>
      <c r="M94" s="7"/>
      <c r="N94" s="7"/>
      <c r="O94" s="7"/>
      <c r="P94" s="7"/>
      <c r="Q94" s="7">
        <f t="shared" si="11"/>
        <v>0</v>
      </c>
      <c r="R94" s="7"/>
      <c r="S94" s="7"/>
      <c r="T94" s="7"/>
      <c r="U94" s="7"/>
      <c r="V94" s="7">
        <f t="shared" si="12"/>
        <v>0</v>
      </c>
      <c r="W94" s="8">
        <f t="shared" si="13"/>
        <v>0</v>
      </c>
    </row>
    <row r="95" spans="1:23">
      <c r="A95" s="70">
        <f>IPA!A95</f>
        <v>0</v>
      </c>
      <c r="B95" s="70">
        <f>IPA!B95</f>
        <v>0</v>
      </c>
      <c r="C95" s="69"/>
      <c r="D95" s="16"/>
      <c r="E95" s="14"/>
      <c r="F95" s="7"/>
      <c r="G95" s="7"/>
      <c r="H95" s="7"/>
      <c r="I95" s="7"/>
      <c r="J95" s="7"/>
      <c r="K95" s="8">
        <f t="shared" si="10"/>
        <v>0</v>
      </c>
      <c r="L95" s="7"/>
      <c r="M95" s="7"/>
      <c r="N95" s="7"/>
      <c r="O95" s="7"/>
      <c r="P95" s="7"/>
      <c r="Q95" s="7">
        <f t="shared" ref="Q95:Q108" si="14">SUM(L95:P95)</f>
        <v>0</v>
      </c>
      <c r="R95" s="7"/>
      <c r="S95" s="7"/>
      <c r="T95" s="7"/>
      <c r="U95" s="7"/>
      <c r="V95" s="7">
        <f t="shared" ref="V95:V108" si="15">SUM(R95:U95)</f>
        <v>0</v>
      </c>
      <c r="W95" s="8">
        <f t="shared" ref="W95:W108" si="16">SUM(Q95,V95)</f>
        <v>0</v>
      </c>
    </row>
    <row r="96" spans="1:23">
      <c r="A96" s="70">
        <f>IPA!A96</f>
        <v>0</v>
      </c>
      <c r="B96" s="70">
        <f>IPA!B96</f>
        <v>0</v>
      </c>
      <c r="C96" s="69"/>
      <c r="D96" s="16"/>
      <c r="E96" s="14"/>
      <c r="F96" s="7"/>
      <c r="G96" s="7"/>
      <c r="H96" s="7"/>
      <c r="I96" s="7"/>
      <c r="J96" s="7"/>
      <c r="K96" s="8">
        <f t="shared" si="10"/>
        <v>0</v>
      </c>
      <c r="L96" s="7"/>
      <c r="M96" s="7"/>
      <c r="N96" s="7"/>
      <c r="O96" s="7"/>
      <c r="P96" s="7"/>
      <c r="Q96" s="7">
        <f t="shared" si="14"/>
        <v>0</v>
      </c>
      <c r="R96" s="7"/>
      <c r="S96" s="7"/>
      <c r="T96" s="7"/>
      <c r="U96" s="7"/>
      <c r="V96" s="7">
        <f t="shared" si="15"/>
        <v>0</v>
      </c>
      <c r="W96" s="8">
        <f t="shared" si="16"/>
        <v>0</v>
      </c>
    </row>
    <row r="97" spans="1:23">
      <c r="A97" s="70">
        <f>IPA!A97</f>
        <v>0</v>
      </c>
      <c r="B97" s="70">
        <f>IPA!B97</f>
        <v>0</v>
      </c>
      <c r="C97" s="69"/>
      <c r="D97" s="16"/>
      <c r="E97" s="14"/>
      <c r="F97" s="7"/>
      <c r="G97" s="7"/>
      <c r="H97" s="7"/>
      <c r="I97" s="7"/>
      <c r="J97" s="7"/>
      <c r="K97" s="8">
        <f t="shared" si="10"/>
        <v>0</v>
      </c>
      <c r="L97" s="7"/>
      <c r="M97" s="7"/>
      <c r="N97" s="7"/>
      <c r="O97" s="7"/>
      <c r="P97" s="7"/>
      <c r="Q97" s="7">
        <f t="shared" si="14"/>
        <v>0</v>
      </c>
      <c r="R97" s="7"/>
      <c r="S97" s="7"/>
      <c r="T97" s="7"/>
      <c r="U97" s="7"/>
      <c r="V97" s="7">
        <f t="shared" si="15"/>
        <v>0</v>
      </c>
      <c r="W97" s="8">
        <f t="shared" si="16"/>
        <v>0</v>
      </c>
    </row>
    <row r="98" spans="1:23">
      <c r="A98" s="70">
        <f>IPA!A98</f>
        <v>0</v>
      </c>
      <c r="B98" s="70">
        <f>IPA!B98</f>
        <v>0</v>
      </c>
      <c r="C98" s="69"/>
      <c r="D98" s="16"/>
      <c r="E98" s="14"/>
      <c r="F98" s="7"/>
      <c r="G98" s="7"/>
      <c r="H98" s="7"/>
      <c r="I98" s="7"/>
      <c r="J98" s="7"/>
      <c r="K98" s="8">
        <f t="shared" si="10"/>
        <v>0</v>
      </c>
      <c r="L98" s="7"/>
      <c r="M98" s="7"/>
      <c r="N98" s="7"/>
      <c r="O98" s="7"/>
      <c r="P98" s="7"/>
      <c r="Q98" s="7">
        <f t="shared" si="14"/>
        <v>0</v>
      </c>
      <c r="R98" s="7"/>
      <c r="S98" s="7"/>
      <c r="T98" s="7"/>
      <c r="U98" s="7"/>
      <c r="V98" s="7">
        <f t="shared" si="15"/>
        <v>0</v>
      </c>
      <c r="W98" s="8">
        <f t="shared" si="16"/>
        <v>0</v>
      </c>
    </row>
    <row r="99" spans="1:23">
      <c r="A99" s="70">
        <f>IPA!A99</f>
        <v>0</v>
      </c>
      <c r="B99" s="70">
        <f>IPA!B99</f>
        <v>0</v>
      </c>
      <c r="C99" s="69"/>
      <c r="D99" s="16"/>
      <c r="E99" s="14"/>
      <c r="F99" s="7"/>
      <c r="G99" s="7"/>
      <c r="H99" s="7"/>
      <c r="I99" s="7"/>
      <c r="J99" s="7"/>
      <c r="K99" s="8">
        <f t="shared" si="10"/>
        <v>0</v>
      </c>
      <c r="L99" s="7"/>
      <c r="M99" s="7"/>
      <c r="N99" s="7"/>
      <c r="O99" s="7"/>
      <c r="P99" s="7"/>
      <c r="Q99" s="7">
        <f t="shared" si="14"/>
        <v>0</v>
      </c>
      <c r="R99" s="7"/>
      <c r="S99" s="7"/>
      <c r="T99" s="7"/>
      <c r="U99" s="7"/>
      <c r="V99" s="7">
        <f t="shared" si="15"/>
        <v>0</v>
      </c>
      <c r="W99" s="8">
        <f t="shared" si="16"/>
        <v>0</v>
      </c>
    </row>
    <row r="100" spans="1:23">
      <c r="A100" s="70">
        <f>IPA!A100</f>
        <v>0</v>
      </c>
      <c r="B100" s="70">
        <f>IPA!B100</f>
        <v>0</v>
      </c>
      <c r="C100" s="69"/>
      <c r="D100" s="16"/>
      <c r="E100" s="14"/>
      <c r="F100" s="7"/>
      <c r="G100" s="7"/>
      <c r="H100" s="7"/>
      <c r="I100" s="7"/>
      <c r="J100" s="7"/>
      <c r="K100" s="8">
        <f t="shared" si="10"/>
        <v>0</v>
      </c>
      <c r="L100" s="7"/>
      <c r="M100" s="7"/>
      <c r="N100" s="7"/>
      <c r="O100" s="7"/>
      <c r="P100" s="7"/>
      <c r="Q100" s="7">
        <f t="shared" si="14"/>
        <v>0</v>
      </c>
      <c r="R100" s="7"/>
      <c r="S100" s="7"/>
      <c r="T100" s="7"/>
      <c r="U100" s="7"/>
      <c r="V100" s="7">
        <f t="shared" si="15"/>
        <v>0</v>
      </c>
      <c r="W100" s="8">
        <f t="shared" si="16"/>
        <v>0</v>
      </c>
    </row>
    <row r="101" spans="1:23">
      <c r="A101" s="70">
        <f>IPA!A101</f>
        <v>0</v>
      </c>
      <c r="B101" s="70">
        <f>IPA!B101</f>
        <v>0</v>
      </c>
      <c r="C101" s="69"/>
      <c r="D101" s="16"/>
      <c r="E101" s="14"/>
      <c r="F101" s="7"/>
      <c r="G101" s="7"/>
      <c r="H101" s="7"/>
      <c r="I101" s="7"/>
      <c r="J101" s="7"/>
      <c r="K101" s="8">
        <f t="shared" si="10"/>
        <v>0</v>
      </c>
      <c r="L101" s="7"/>
      <c r="M101" s="7"/>
      <c r="N101" s="7"/>
      <c r="O101" s="7"/>
      <c r="P101" s="7"/>
      <c r="Q101" s="7">
        <f t="shared" si="14"/>
        <v>0</v>
      </c>
      <c r="R101" s="7"/>
      <c r="S101" s="7"/>
      <c r="T101" s="7"/>
      <c r="U101" s="7"/>
      <c r="V101" s="7">
        <f t="shared" si="15"/>
        <v>0</v>
      </c>
      <c r="W101" s="8">
        <f t="shared" si="16"/>
        <v>0</v>
      </c>
    </row>
    <row r="102" spans="1:23">
      <c r="A102" s="70">
        <f>IPA!A102</f>
        <v>0</v>
      </c>
      <c r="B102" s="70">
        <f>IPA!B102</f>
        <v>0</v>
      </c>
      <c r="C102" s="69"/>
      <c r="D102" s="16"/>
      <c r="E102" s="14"/>
      <c r="F102" s="7"/>
      <c r="G102" s="7"/>
      <c r="H102" s="7"/>
      <c r="I102" s="7"/>
      <c r="J102" s="7"/>
      <c r="K102" s="8">
        <f t="shared" si="10"/>
        <v>0</v>
      </c>
      <c r="L102" s="7"/>
      <c r="M102" s="7"/>
      <c r="N102" s="7"/>
      <c r="O102" s="7"/>
      <c r="P102" s="7"/>
      <c r="Q102" s="7">
        <f t="shared" si="14"/>
        <v>0</v>
      </c>
      <c r="R102" s="7"/>
      <c r="S102" s="7"/>
      <c r="T102" s="7"/>
      <c r="U102" s="7"/>
      <c r="V102" s="7">
        <f t="shared" si="15"/>
        <v>0</v>
      </c>
      <c r="W102" s="8">
        <f t="shared" si="16"/>
        <v>0</v>
      </c>
    </row>
    <row r="103" spans="1:23">
      <c r="A103" s="70">
        <f>IPA!A103</f>
        <v>0</v>
      </c>
      <c r="B103" s="70">
        <f>IPA!B103</f>
        <v>0</v>
      </c>
      <c r="C103" s="69"/>
      <c r="D103" s="16"/>
      <c r="E103" s="14"/>
      <c r="F103" s="7"/>
      <c r="G103" s="7"/>
      <c r="H103" s="7"/>
      <c r="I103" s="7"/>
      <c r="J103" s="7"/>
      <c r="K103" s="8">
        <f t="shared" si="10"/>
        <v>0</v>
      </c>
      <c r="L103" s="7"/>
      <c r="M103" s="7"/>
      <c r="N103" s="7"/>
      <c r="O103" s="7"/>
      <c r="P103" s="7"/>
      <c r="Q103" s="7">
        <f t="shared" si="14"/>
        <v>0</v>
      </c>
      <c r="R103" s="7"/>
      <c r="S103" s="7"/>
      <c r="T103" s="7"/>
      <c r="U103" s="7"/>
      <c r="V103" s="7">
        <f t="shared" si="15"/>
        <v>0</v>
      </c>
      <c r="W103" s="8">
        <f t="shared" si="16"/>
        <v>0</v>
      </c>
    </row>
    <row r="104" spans="1:23">
      <c r="A104" s="70">
        <f>IPA!A104</f>
        <v>0</v>
      </c>
      <c r="B104" s="70">
        <f>IPA!B104</f>
        <v>0</v>
      </c>
      <c r="C104" s="69"/>
      <c r="D104" s="16"/>
      <c r="E104" s="14"/>
      <c r="F104" s="7"/>
      <c r="G104" s="7"/>
      <c r="H104" s="7"/>
      <c r="I104" s="7"/>
      <c r="J104" s="7"/>
      <c r="K104" s="8">
        <f t="shared" si="10"/>
        <v>0</v>
      </c>
      <c r="L104" s="7"/>
      <c r="M104" s="7"/>
      <c r="N104" s="7"/>
      <c r="O104" s="7"/>
      <c r="P104" s="7"/>
      <c r="Q104" s="7">
        <f t="shared" si="14"/>
        <v>0</v>
      </c>
      <c r="R104" s="7"/>
      <c r="S104" s="7"/>
      <c r="T104" s="7"/>
      <c r="U104" s="7"/>
      <c r="V104" s="7">
        <f t="shared" si="15"/>
        <v>0</v>
      </c>
      <c r="W104" s="8">
        <f t="shared" si="16"/>
        <v>0</v>
      </c>
    </row>
    <row r="105" spans="1:23">
      <c r="A105" s="70">
        <f>IPA!A105</f>
        <v>0</v>
      </c>
      <c r="B105" s="70">
        <f>IPA!B105</f>
        <v>0</v>
      </c>
      <c r="C105" s="69"/>
      <c r="D105" s="16"/>
      <c r="E105" s="14"/>
      <c r="F105" s="7"/>
      <c r="G105" s="7"/>
      <c r="H105" s="7"/>
      <c r="I105" s="7"/>
      <c r="J105" s="7"/>
      <c r="K105" s="8">
        <f t="shared" si="10"/>
        <v>0</v>
      </c>
      <c r="L105" s="7"/>
      <c r="M105" s="7"/>
      <c r="N105" s="7"/>
      <c r="O105" s="7"/>
      <c r="P105" s="7"/>
      <c r="Q105" s="7">
        <f t="shared" si="14"/>
        <v>0</v>
      </c>
      <c r="R105" s="7"/>
      <c r="S105" s="7"/>
      <c r="T105" s="7"/>
      <c r="U105" s="7"/>
      <c r="V105" s="7">
        <f t="shared" si="15"/>
        <v>0</v>
      </c>
      <c r="W105" s="8">
        <f t="shared" si="16"/>
        <v>0</v>
      </c>
    </row>
    <row r="106" spans="1:23">
      <c r="A106" s="70">
        <f>IPA!A106</f>
        <v>0</v>
      </c>
      <c r="B106" s="70">
        <f>IPA!B106</f>
        <v>0</v>
      </c>
      <c r="C106" s="69"/>
      <c r="D106" s="16"/>
      <c r="E106" s="14"/>
      <c r="F106" s="7"/>
      <c r="G106" s="7"/>
      <c r="H106" s="7"/>
      <c r="I106" s="7"/>
      <c r="J106" s="7"/>
      <c r="K106" s="8">
        <f t="shared" si="10"/>
        <v>0</v>
      </c>
      <c r="L106" s="7"/>
      <c r="M106" s="7"/>
      <c r="N106" s="7"/>
      <c r="O106" s="7"/>
      <c r="P106" s="7"/>
      <c r="Q106" s="7">
        <f t="shared" si="14"/>
        <v>0</v>
      </c>
      <c r="R106" s="7"/>
      <c r="S106" s="7"/>
      <c r="T106" s="7"/>
      <c r="U106" s="7"/>
      <c r="V106" s="7">
        <f t="shared" si="15"/>
        <v>0</v>
      </c>
      <c r="W106" s="8">
        <f t="shared" si="16"/>
        <v>0</v>
      </c>
    </row>
    <row r="107" spans="1:23">
      <c r="A107" s="70">
        <f>IPA!A107</f>
        <v>0</v>
      </c>
      <c r="B107" s="70">
        <f>IPA!B107</f>
        <v>0</v>
      </c>
      <c r="C107" s="69"/>
      <c r="D107" s="16"/>
      <c r="E107" s="14"/>
      <c r="F107" s="7"/>
      <c r="G107" s="7"/>
      <c r="H107" s="7"/>
      <c r="I107" s="7"/>
      <c r="J107" s="7"/>
      <c r="K107" s="8">
        <f t="shared" si="10"/>
        <v>0</v>
      </c>
      <c r="L107" s="7"/>
      <c r="M107" s="7"/>
      <c r="N107" s="7"/>
      <c r="O107" s="7"/>
      <c r="P107" s="7"/>
      <c r="Q107" s="7">
        <f t="shared" si="14"/>
        <v>0</v>
      </c>
      <c r="R107" s="7"/>
      <c r="S107" s="7"/>
      <c r="T107" s="7"/>
      <c r="U107" s="7"/>
      <c r="V107" s="7">
        <f t="shared" si="15"/>
        <v>0</v>
      </c>
      <c r="W107" s="8">
        <f t="shared" si="16"/>
        <v>0</v>
      </c>
    </row>
    <row r="108" spans="1:23">
      <c r="A108" s="70">
        <f>IPA!A108</f>
        <v>0</v>
      </c>
      <c r="B108" s="70">
        <f>IPA!B108</f>
        <v>0</v>
      </c>
      <c r="C108" s="69"/>
      <c r="D108" s="16"/>
      <c r="E108" s="14"/>
      <c r="F108" s="7"/>
      <c r="G108" s="7"/>
      <c r="H108" s="7"/>
      <c r="I108" s="7"/>
      <c r="J108" s="7"/>
      <c r="K108" s="8">
        <f t="shared" si="10"/>
        <v>0</v>
      </c>
      <c r="L108" s="7"/>
      <c r="M108" s="7"/>
      <c r="N108" s="7"/>
      <c r="O108" s="7"/>
      <c r="P108" s="7"/>
      <c r="Q108" s="7">
        <f t="shared" si="14"/>
        <v>0</v>
      </c>
      <c r="R108" s="7"/>
      <c r="S108" s="7"/>
      <c r="T108" s="7"/>
      <c r="U108" s="7"/>
      <c r="V108" s="7">
        <f t="shared" si="15"/>
        <v>0</v>
      </c>
      <c r="W108" s="8">
        <f t="shared" si="16"/>
        <v>0</v>
      </c>
    </row>
    <row r="109" spans="1:23">
      <c r="A109" s="70">
        <f>IPA!A109</f>
        <v>0</v>
      </c>
      <c r="B109" s="70">
        <f>IPA!B109</f>
        <v>0</v>
      </c>
      <c r="C109" s="69"/>
      <c r="D109" s="16"/>
      <c r="E109" s="14"/>
      <c r="F109" s="7"/>
      <c r="G109" s="7"/>
      <c r="H109" s="7"/>
      <c r="I109" s="7"/>
      <c r="J109" s="7"/>
      <c r="K109" s="8">
        <f t="shared" si="10"/>
        <v>0</v>
      </c>
      <c r="L109" s="7"/>
      <c r="M109" s="7"/>
      <c r="N109" s="7"/>
      <c r="O109" s="7"/>
      <c r="P109" s="7"/>
      <c r="Q109" s="7">
        <f t="shared" si="11"/>
        <v>0</v>
      </c>
      <c r="R109" s="7"/>
      <c r="S109" s="7"/>
      <c r="T109" s="7"/>
      <c r="U109" s="7"/>
      <c r="V109" s="7">
        <f t="shared" si="12"/>
        <v>0</v>
      </c>
      <c r="W109" s="8">
        <f t="shared" si="13"/>
        <v>0</v>
      </c>
    </row>
    <row r="110" spans="1:23">
      <c r="A110" s="70">
        <f>IPA!A110</f>
        <v>0</v>
      </c>
      <c r="B110" s="70">
        <f>IPA!B110</f>
        <v>0</v>
      </c>
      <c r="C110" s="69"/>
      <c r="D110" s="16"/>
      <c r="E110" s="14"/>
      <c r="F110" s="7"/>
      <c r="G110" s="7"/>
      <c r="H110" s="7"/>
      <c r="I110" s="7"/>
      <c r="J110" s="7"/>
      <c r="K110" s="8">
        <f t="shared" si="10"/>
        <v>0</v>
      </c>
      <c r="L110" s="7"/>
      <c r="M110" s="7"/>
      <c r="N110" s="7"/>
      <c r="O110" s="7"/>
      <c r="P110" s="7"/>
      <c r="Q110" s="7">
        <f t="shared" si="11"/>
        <v>0</v>
      </c>
      <c r="R110" s="7"/>
      <c r="S110" s="7"/>
      <c r="T110" s="7"/>
      <c r="U110" s="7"/>
      <c r="V110" s="7">
        <f t="shared" si="12"/>
        <v>0</v>
      </c>
      <c r="W110" s="8">
        <f t="shared" si="13"/>
        <v>0</v>
      </c>
    </row>
    <row r="111" spans="1:23">
      <c r="A111" s="70">
        <f>IPA!A111</f>
        <v>0</v>
      </c>
      <c r="B111" s="70">
        <f>IPA!B111</f>
        <v>0</v>
      </c>
      <c r="C111" s="69"/>
      <c r="D111" s="16"/>
      <c r="E111" s="14"/>
      <c r="F111" s="7"/>
      <c r="G111" s="7"/>
      <c r="H111" s="7"/>
      <c r="I111" s="7"/>
      <c r="J111" s="7"/>
      <c r="K111" s="8">
        <f t="shared" si="10"/>
        <v>0</v>
      </c>
      <c r="L111" s="7"/>
      <c r="M111" s="7"/>
      <c r="N111" s="7"/>
      <c r="O111" s="7"/>
      <c r="P111" s="7"/>
      <c r="Q111" s="7">
        <f t="shared" si="11"/>
        <v>0</v>
      </c>
      <c r="R111" s="7"/>
      <c r="S111" s="7"/>
      <c r="T111" s="7"/>
      <c r="U111" s="7"/>
      <c r="V111" s="7">
        <f t="shared" si="12"/>
        <v>0</v>
      </c>
      <c r="W111" s="8">
        <f t="shared" si="13"/>
        <v>0</v>
      </c>
    </row>
    <row r="112" spans="1:23">
      <c r="A112" s="70">
        <f>IPA!A112</f>
        <v>0</v>
      </c>
      <c r="B112" s="70">
        <f>IPA!B112</f>
        <v>0</v>
      </c>
      <c r="C112" s="69"/>
      <c r="D112" s="16"/>
      <c r="E112" s="14"/>
      <c r="F112" s="7"/>
      <c r="G112" s="7"/>
      <c r="H112" s="7"/>
      <c r="I112" s="7"/>
      <c r="J112" s="7"/>
      <c r="K112" s="8">
        <f t="shared" si="10"/>
        <v>0</v>
      </c>
      <c r="L112" s="7"/>
      <c r="M112" s="7"/>
      <c r="N112" s="7"/>
      <c r="O112" s="7"/>
      <c r="P112" s="7"/>
      <c r="Q112" s="7">
        <f t="shared" si="11"/>
        <v>0</v>
      </c>
      <c r="R112" s="7"/>
      <c r="S112" s="7"/>
      <c r="T112" s="7"/>
      <c r="U112" s="7"/>
      <c r="V112" s="7">
        <f t="shared" si="12"/>
        <v>0</v>
      </c>
      <c r="W112" s="8">
        <f t="shared" si="13"/>
        <v>0</v>
      </c>
    </row>
    <row r="113" spans="1:23">
      <c r="A113" s="70">
        <f>IPA!A113</f>
        <v>0</v>
      </c>
      <c r="B113" s="70">
        <f>IPA!B113</f>
        <v>0</v>
      </c>
      <c r="C113" s="69"/>
      <c r="D113" s="16"/>
      <c r="E113" s="14"/>
      <c r="F113" s="7"/>
      <c r="G113" s="7"/>
      <c r="H113" s="7"/>
      <c r="I113" s="7"/>
      <c r="J113" s="7"/>
      <c r="K113" s="8">
        <f t="shared" si="10"/>
        <v>0</v>
      </c>
      <c r="L113" s="7"/>
      <c r="M113" s="7"/>
      <c r="N113" s="7"/>
      <c r="O113" s="7"/>
      <c r="P113" s="7"/>
      <c r="Q113" s="7">
        <f t="shared" si="11"/>
        <v>0</v>
      </c>
      <c r="R113" s="7"/>
      <c r="S113" s="7"/>
      <c r="T113" s="7"/>
      <c r="U113" s="7"/>
      <c r="V113" s="7">
        <f t="shared" si="12"/>
        <v>0</v>
      </c>
      <c r="W113" s="8">
        <f t="shared" si="13"/>
        <v>0</v>
      </c>
    </row>
    <row r="114" spans="1:23">
      <c r="A114" s="70">
        <f>IPA!A114</f>
        <v>0</v>
      </c>
      <c r="B114" s="70">
        <f>IPA!B114</f>
        <v>0</v>
      </c>
      <c r="C114" s="69"/>
      <c r="D114" s="16"/>
      <c r="E114" s="14"/>
      <c r="F114" s="7"/>
      <c r="G114" s="7"/>
      <c r="H114" s="7"/>
      <c r="I114" s="7"/>
      <c r="J114" s="7"/>
      <c r="K114" s="8">
        <f t="shared" si="10"/>
        <v>0</v>
      </c>
      <c r="L114" s="7"/>
      <c r="M114" s="7"/>
      <c r="N114" s="7"/>
      <c r="O114" s="7"/>
      <c r="P114" s="7"/>
      <c r="Q114" s="7">
        <f t="shared" si="11"/>
        <v>0</v>
      </c>
      <c r="R114" s="7"/>
      <c r="S114" s="7"/>
      <c r="T114" s="7"/>
      <c r="U114" s="7"/>
      <c r="V114" s="7">
        <f t="shared" si="12"/>
        <v>0</v>
      </c>
      <c r="W114" s="8">
        <f t="shared" si="13"/>
        <v>0</v>
      </c>
    </row>
    <row r="115" spans="1:23">
      <c r="A115" s="70">
        <f>IPA!A115</f>
        <v>0</v>
      </c>
      <c r="B115" s="70">
        <f>IPA!B115</f>
        <v>0</v>
      </c>
      <c r="C115" s="69"/>
      <c r="D115" s="16"/>
      <c r="E115" s="14"/>
      <c r="F115" s="7"/>
      <c r="G115" s="7"/>
      <c r="H115" s="7"/>
      <c r="I115" s="7"/>
      <c r="J115" s="7"/>
      <c r="K115" s="8">
        <f t="shared" si="10"/>
        <v>0</v>
      </c>
      <c r="L115" s="7"/>
      <c r="M115" s="7"/>
      <c r="N115" s="7"/>
      <c r="O115" s="7"/>
      <c r="P115" s="7"/>
      <c r="Q115" s="7">
        <f t="shared" si="11"/>
        <v>0</v>
      </c>
      <c r="R115" s="7"/>
      <c r="S115" s="7"/>
      <c r="T115" s="7"/>
      <c r="U115" s="7"/>
      <c r="V115" s="7">
        <f t="shared" si="12"/>
        <v>0</v>
      </c>
      <c r="W115" s="8">
        <f t="shared" si="13"/>
        <v>0</v>
      </c>
    </row>
    <row r="116" spans="1:23">
      <c r="A116" s="70">
        <f>IPA!A116</f>
        <v>0</v>
      </c>
      <c r="B116" s="70">
        <f>IPA!B116</f>
        <v>0</v>
      </c>
      <c r="C116" s="69"/>
      <c r="D116" s="16"/>
      <c r="E116" s="14"/>
      <c r="F116" s="7"/>
      <c r="G116" s="7"/>
      <c r="H116" s="7"/>
      <c r="I116" s="7"/>
      <c r="J116" s="7"/>
      <c r="K116" s="8">
        <f t="shared" si="10"/>
        <v>0</v>
      </c>
      <c r="L116" s="7"/>
      <c r="M116" s="7"/>
      <c r="N116" s="7"/>
      <c r="O116" s="7"/>
      <c r="P116" s="7"/>
      <c r="Q116" s="7">
        <f t="shared" si="11"/>
        <v>0</v>
      </c>
      <c r="R116" s="7"/>
      <c r="S116" s="7"/>
      <c r="T116" s="7"/>
      <c r="U116" s="7"/>
      <c r="V116" s="7">
        <f t="shared" si="12"/>
        <v>0</v>
      </c>
      <c r="W116" s="8">
        <f t="shared" si="13"/>
        <v>0</v>
      </c>
    </row>
    <row r="117" spans="1:23">
      <c r="A117" s="70">
        <f>IPA!A117</f>
        <v>0</v>
      </c>
      <c r="B117" s="70">
        <f>IPA!B117</f>
        <v>0</v>
      </c>
      <c r="C117" s="69"/>
      <c r="D117" s="16"/>
      <c r="E117" s="14"/>
      <c r="F117" s="7"/>
      <c r="G117" s="7"/>
      <c r="H117" s="7"/>
      <c r="I117" s="7"/>
      <c r="J117" s="7"/>
      <c r="K117" s="8">
        <f t="shared" si="10"/>
        <v>0</v>
      </c>
      <c r="L117" s="7"/>
      <c r="M117" s="7"/>
      <c r="N117" s="7"/>
      <c r="O117" s="7"/>
      <c r="P117" s="7"/>
      <c r="Q117" s="7">
        <f t="shared" si="11"/>
        <v>0</v>
      </c>
      <c r="R117" s="7"/>
      <c r="S117" s="7"/>
      <c r="T117" s="7"/>
      <c r="U117" s="7"/>
      <c r="V117" s="7">
        <f t="shared" si="12"/>
        <v>0</v>
      </c>
      <c r="W117" s="8">
        <f t="shared" si="13"/>
        <v>0</v>
      </c>
    </row>
    <row r="118" spans="1:23">
      <c r="A118" s="70">
        <f>IPA!A118</f>
        <v>0</v>
      </c>
      <c r="B118" s="70">
        <f>IPA!B118</f>
        <v>0</v>
      </c>
      <c r="C118" s="69"/>
      <c r="D118" s="16"/>
      <c r="E118" s="14"/>
      <c r="F118" s="7"/>
      <c r="G118" s="7"/>
      <c r="H118" s="7"/>
      <c r="I118" s="7"/>
      <c r="J118" s="7"/>
      <c r="K118" s="8">
        <f t="shared" si="10"/>
        <v>0</v>
      </c>
      <c r="L118" s="7"/>
      <c r="M118" s="7"/>
      <c r="N118" s="7"/>
      <c r="O118" s="7"/>
      <c r="P118" s="7"/>
      <c r="Q118" s="7">
        <f t="shared" si="11"/>
        <v>0</v>
      </c>
      <c r="R118" s="7"/>
      <c r="S118" s="7"/>
      <c r="T118" s="7"/>
      <c r="U118" s="7"/>
      <c r="V118" s="7">
        <f t="shared" si="12"/>
        <v>0</v>
      </c>
      <c r="W118" s="8">
        <f t="shared" si="13"/>
        <v>0</v>
      </c>
    </row>
    <row r="119" spans="1:23">
      <c r="A119" s="70">
        <f>IPA!A119</f>
        <v>0</v>
      </c>
      <c r="B119" s="70">
        <f>IPA!B119</f>
        <v>0</v>
      </c>
      <c r="C119" s="69"/>
      <c r="D119" s="16"/>
      <c r="E119" s="14"/>
      <c r="F119" s="7"/>
      <c r="G119" s="7"/>
      <c r="H119" s="7"/>
      <c r="I119" s="7"/>
      <c r="J119" s="7"/>
      <c r="K119" s="8">
        <f t="shared" si="10"/>
        <v>0</v>
      </c>
      <c r="L119" s="7"/>
      <c r="M119" s="7"/>
      <c r="N119" s="7"/>
      <c r="O119" s="7"/>
      <c r="P119" s="7"/>
      <c r="Q119" s="7">
        <f t="shared" si="11"/>
        <v>0</v>
      </c>
      <c r="R119" s="7"/>
      <c r="S119" s="7"/>
      <c r="T119" s="7"/>
      <c r="U119" s="7"/>
      <c r="V119" s="7">
        <f t="shared" si="12"/>
        <v>0</v>
      </c>
      <c r="W119" s="8">
        <f t="shared" si="13"/>
        <v>0</v>
      </c>
    </row>
    <row r="120" spans="1:23">
      <c r="A120" s="70">
        <f>IPA!A120</f>
        <v>0</v>
      </c>
      <c r="B120" s="70">
        <f>IPA!B120</f>
        <v>0</v>
      </c>
      <c r="C120" s="69"/>
      <c r="D120" s="16"/>
      <c r="E120" s="14"/>
      <c r="F120" s="7"/>
      <c r="G120" s="7"/>
      <c r="H120" s="7"/>
      <c r="I120" s="7"/>
      <c r="J120" s="7"/>
      <c r="K120" s="8">
        <f t="shared" si="10"/>
        <v>0</v>
      </c>
      <c r="L120" s="7"/>
      <c r="M120" s="7"/>
      <c r="N120" s="7"/>
      <c r="O120" s="7"/>
      <c r="P120" s="7"/>
      <c r="Q120" s="7">
        <f t="shared" si="11"/>
        <v>0</v>
      </c>
      <c r="R120" s="7"/>
      <c r="S120" s="7"/>
      <c r="T120" s="7"/>
      <c r="U120" s="7"/>
      <c r="V120" s="7">
        <f t="shared" si="12"/>
        <v>0</v>
      </c>
      <c r="W120" s="8">
        <f t="shared" si="13"/>
        <v>0</v>
      </c>
    </row>
    <row r="121" spans="1:23">
      <c r="A121" s="70">
        <f>IPA!A121</f>
        <v>0</v>
      </c>
      <c r="B121" s="70">
        <f>IPA!B121</f>
        <v>0</v>
      </c>
      <c r="C121" s="69"/>
      <c r="D121" s="16"/>
      <c r="E121" s="14"/>
      <c r="F121" s="7"/>
      <c r="G121" s="7"/>
      <c r="H121" s="7"/>
      <c r="I121" s="7"/>
      <c r="J121" s="7"/>
      <c r="K121" s="8">
        <f t="shared" si="10"/>
        <v>0</v>
      </c>
      <c r="L121" s="7"/>
      <c r="M121" s="7"/>
      <c r="N121" s="7"/>
      <c r="O121" s="7"/>
      <c r="P121" s="7"/>
      <c r="Q121" s="7">
        <f t="shared" si="11"/>
        <v>0</v>
      </c>
      <c r="R121" s="7"/>
      <c r="S121" s="7"/>
      <c r="T121" s="7"/>
      <c r="U121" s="7"/>
      <c r="V121" s="7">
        <f t="shared" si="12"/>
        <v>0</v>
      </c>
      <c r="W121" s="8">
        <f t="shared" si="13"/>
        <v>0</v>
      </c>
    </row>
    <row r="122" spans="1:23">
      <c r="A122" s="70">
        <f>IPA!A122</f>
        <v>0</v>
      </c>
      <c r="B122" s="70">
        <f>IPA!B122</f>
        <v>0</v>
      </c>
      <c r="C122" s="69"/>
      <c r="D122" s="16"/>
      <c r="E122" s="14"/>
      <c r="F122" s="7"/>
      <c r="G122" s="7"/>
      <c r="H122" s="7"/>
      <c r="I122" s="7"/>
      <c r="J122" s="7"/>
      <c r="K122" s="8">
        <f t="shared" si="10"/>
        <v>0</v>
      </c>
      <c r="L122" s="7"/>
      <c r="M122" s="7"/>
      <c r="N122" s="7"/>
      <c r="O122" s="7"/>
      <c r="P122" s="7"/>
      <c r="Q122" s="7">
        <f t="shared" si="11"/>
        <v>0</v>
      </c>
      <c r="R122" s="7"/>
      <c r="S122" s="7"/>
      <c r="T122" s="7"/>
      <c r="U122" s="7"/>
      <c r="V122" s="7">
        <f t="shared" si="12"/>
        <v>0</v>
      </c>
      <c r="W122" s="8">
        <f t="shared" si="13"/>
        <v>0</v>
      </c>
    </row>
    <row r="123" spans="1:23" ht="15" thickBot="1">
      <c r="A123" s="70">
        <f>IPA!A123</f>
        <v>0</v>
      </c>
      <c r="B123" s="70">
        <f>IPA!B123</f>
        <v>0</v>
      </c>
      <c r="C123" s="69"/>
      <c r="D123" s="17"/>
      <c r="E123" s="15"/>
      <c r="F123" s="9"/>
      <c r="G123" s="9"/>
      <c r="H123" s="9"/>
      <c r="I123" s="9"/>
      <c r="J123" s="9"/>
      <c r="K123" s="11">
        <f t="shared" si="10"/>
        <v>0</v>
      </c>
      <c r="L123" s="9"/>
      <c r="M123" s="9"/>
      <c r="N123" s="9"/>
      <c r="O123" s="9"/>
      <c r="P123" s="9"/>
      <c r="Q123" s="9">
        <f t="shared" si="11"/>
        <v>0</v>
      </c>
      <c r="R123" s="9"/>
      <c r="S123" s="9"/>
      <c r="T123" s="9"/>
      <c r="U123" s="9"/>
      <c r="V123" s="9">
        <f t="shared" si="12"/>
        <v>0</v>
      </c>
      <c r="W123" s="11">
        <f t="shared" si="13"/>
        <v>0</v>
      </c>
    </row>
    <row r="124" spans="1:23" ht="15" thickTop="1"/>
    <row r="125" spans="1:23">
      <c r="C125" s="12" t="s">
        <v>45</v>
      </c>
      <c r="D125" s="10">
        <f>COUNTIF(D4:D123,"=0")</f>
        <v>0</v>
      </c>
      <c r="E125" s="10">
        <f>COUNTIF(E4:E123,"&lt;=1")</f>
        <v>0</v>
      </c>
      <c r="F125" s="10">
        <f>COUNTIF(F4:F123,"&lt;=1")</f>
        <v>0</v>
      </c>
      <c r="G125" s="10">
        <f>COUNTIFS(G4:G123,"&gt;=0", G4:G123,"&lt;=2")</f>
        <v>0</v>
      </c>
      <c r="H125" s="10">
        <f>COUNTIFS(H4:H123,"&gt;=0",H4:H123,"&lt;=3")</f>
        <v>0</v>
      </c>
      <c r="I125" s="10">
        <f>COUNTIF(I4:I123,"=0")</f>
        <v>0</v>
      </c>
      <c r="J125" s="10">
        <f>COUNTIFS(J4:J123,"&gt;=0",J4:J123,"&lt;=2")</f>
        <v>0</v>
      </c>
      <c r="K125" s="32">
        <f>COUNTIFS(K4:K123,"&gt;0",K4:K123,"&lt;=15")</f>
        <v>0</v>
      </c>
      <c r="L125" s="10">
        <f>COUNTIF(L4:L123,"&lt;=1")</f>
        <v>0</v>
      </c>
      <c r="M125" s="10">
        <f>COUNTIF(M4:M123,"&lt;=1")</f>
        <v>0</v>
      </c>
      <c r="N125" s="10">
        <f>COUNTIF(N4:N123,"&lt;=1")</f>
        <v>0</v>
      </c>
      <c r="O125" s="10">
        <f>COUNTIF(O4:O123,"&lt;=1")</f>
        <v>0</v>
      </c>
      <c r="P125" s="10">
        <f>COUNTIF(P4:P123,"=0")</f>
        <v>1</v>
      </c>
      <c r="Q125" s="32">
        <f>COUNTIFS(Q4:Q123,"&gt;0",Q4:Q123,"&lt;=7")</f>
        <v>0</v>
      </c>
      <c r="R125" s="10">
        <f>COUNTIF(R4:R123,"&lt;=1")</f>
        <v>0</v>
      </c>
      <c r="S125" s="10">
        <f t="shared" ref="S125:T125" si="17">COUNTIF(S4:S123,"&lt;=1")</f>
        <v>0</v>
      </c>
      <c r="T125" s="10">
        <f t="shared" si="17"/>
        <v>0</v>
      </c>
      <c r="U125" s="10">
        <f>COUNTIF(U4:U123,"&lt;=1")</f>
        <v>1</v>
      </c>
      <c r="V125" s="32">
        <f>COUNTIFS(V4:V123,"&gt;0",V4:V123,"&lt;=7")</f>
        <v>0</v>
      </c>
      <c r="W125" s="32">
        <f>COUNTIFS(W4:W123,"&gt;0",W4:W123,"&lt;=15")</f>
        <v>0</v>
      </c>
    </row>
    <row r="126" spans="1:23">
      <c r="C126" s="12" t="s">
        <v>46</v>
      </c>
      <c r="D126" s="34">
        <f>COUNTIF(D4:D123,"=1")</f>
        <v>0</v>
      </c>
      <c r="E126" s="34">
        <f>COUNTIF(E4:E123,"=2")</f>
        <v>0</v>
      </c>
      <c r="F126" s="34">
        <f>COUNTIFS(F4:F123,"&gt;=2",F4:F123,"&lt;=4")</f>
        <v>0</v>
      </c>
      <c r="G126" s="34">
        <f>COUNTIFS(G4:G123,"&gt;=3",G4:G123,"&lt;=10")</f>
        <v>0</v>
      </c>
      <c r="H126" s="34">
        <f>COUNTIFS(H4:H123,"&gt;=4",H4:H123,"&lt;=7")</f>
        <v>0</v>
      </c>
      <c r="I126" s="34">
        <f>COUNTIF(I4:I123,"=1")</f>
        <v>0</v>
      </c>
      <c r="J126" s="34">
        <f>COUNTIFS(J4:J123,"&gt;=3",J4:J123,"&lt;=5")</f>
        <v>0</v>
      </c>
      <c r="K126" s="35">
        <f>COUNTIFS(K4:K123,"&gt;=16",K4:K123,"&lt;=33")</f>
        <v>0</v>
      </c>
      <c r="L126" s="34">
        <f>COUNTIF(L4:L123,"=2")</f>
        <v>0</v>
      </c>
      <c r="M126" s="34">
        <f>COUNTIFS(M4:M123,"&gt;=2",M4:M123,"&lt;=3")</f>
        <v>0</v>
      </c>
      <c r="N126" s="34">
        <f>COUNTIFS(N4:N123,"&gt;=2",N4:N123,"&lt;=3")</f>
        <v>0</v>
      </c>
      <c r="O126" s="34">
        <f>COUNTIF(O4:O123,"=2")</f>
        <v>0</v>
      </c>
      <c r="P126" s="34" t="s">
        <v>47</v>
      </c>
      <c r="Q126" s="35">
        <f>COUNTIFS(Q4:Q123,"&gt;=8",Q4:Q123,"&lt;=13")</f>
        <v>0</v>
      </c>
      <c r="R126" s="34">
        <f>COUNTIF(R4:R123,"=2")</f>
        <v>0</v>
      </c>
      <c r="S126" s="34">
        <f t="shared" ref="S126:U126" si="18">COUNTIF(S4:S123,"=2")</f>
        <v>0</v>
      </c>
      <c r="T126" s="34">
        <f t="shared" si="18"/>
        <v>1</v>
      </c>
      <c r="U126" s="34">
        <f t="shared" si="18"/>
        <v>0</v>
      </c>
      <c r="V126" s="35">
        <f>COUNTIFS(V4:V123,"&gt;=8",V4:V123,"&lt;=10")</f>
        <v>0</v>
      </c>
      <c r="W126" s="35">
        <f>COUNTIFS(W4:W123,"&gt;=16",W4:W123,"&lt;=21")</f>
        <v>0</v>
      </c>
    </row>
    <row r="127" spans="1:23">
      <c r="C127" s="12" t="s">
        <v>48</v>
      </c>
      <c r="D127" s="36" t="s">
        <v>47</v>
      </c>
      <c r="E127" s="36">
        <f>COUNTIFS(E4:E123,"&gt;=3",E4:E123,"&lt;=5")</f>
        <v>1</v>
      </c>
      <c r="F127" s="36">
        <f>COUNTIFS(F4:F123,"&gt;=5",F4:F123,"&lt;=6")</f>
        <v>2</v>
      </c>
      <c r="G127" s="36">
        <f>COUNTIFS(G4:G123,"&gt;=11",G4:G123,"&lt;=20")</f>
        <v>2</v>
      </c>
      <c r="H127" s="36">
        <f>COUNTIFS(H4:H123,"&gt;=8",H4:H123,"&lt;=14")</f>
        <v>1</v>
      </c>
      <c r="I127" s="36">
        <f>COUNTIFS(I4:I123,"&gt;=2",I4:I123,"&lt;=3")</f>
        <v>0</v>
      </c>
      <c r="J127" s="36">
        <f>COUNTIFS(J4:J123,"&gt;=6",J4:J123,"&lt;=8")</f>
        <v>2</v>
      </c>
      <c r="K127" s="37">
        <f>COUNTIFS(K4:K123,"&gt;=34",K4:K123,"&lt;=60")</f>
        <v>1</v>
      </c>
      <c r="L127" s="36" t="s">
        <v>47</v>
      </c>
      <c r="M127" s="36">
        <f>COUNTIFS(M4:M123,"&gt;=4",M4:M123,"&lt;=6")</f>
        <v>0</v>
      </c>
      <c r="N127" s="36">
        <f>COUNTIFS(N4:N123,"&gt;=4",N4:N123,"&lt;=6")</f>
        <v>1</v>
      </c>
      <c r="O127" s="36">
        <f>COUNTIF(O4:O123,"=3")</f>
        <v>1</v>
      </c>
      <c r="P127" s="36">
        <f>COUNTIF(P4:P123,"=1")</f>
        <v>0</v>
      </c>
      <c r="Q127" s="37">
        <f>COUNTIFS(Q4:Q123,"&gt;=14",Q4:Q123,"&lt;=21")</f>
        <v>1</v>
      </c>
      <c r="R127" s="36">
        <f>COUNTIFS(R4:R123,"&gt;=3",R4:R123,"&lt;=4")</f>
        <v>1</v>
      </c>
      <c r="S127" s="36">
        <f t="shared" ref="S127:U127" si="19">COUNTIFS(S4:S123,"&gt;=3",S4:S123,"&lt;=4")</f>
        <v>1</v>
      </c>
      <c r="T127" s="36">
        <f t="shared" si="19"/>
        <v>1</v>
      </c>
      <c r="U127" s="36">
        <f t="shared" si="19"/>
        <v>1</v>
      </c>
      <c r="V127" s="37">
        <f>COUNTIFS(V4:V123,"&gt;=11",V4:V123,"&lt;=18")</f>
        <v>1</v>
      </c>
      <c r="W127" s="37">
        <f>COUNTIFS(W4:W123,"&gt;=22",W4:W123,"&lt;=37")</f>
        <v>1</v>
      </c>
    </row>
    <row r="128" spans="1:23">
      <c r="C128" s="12" t="s">
        <v>49</v>
      </c>
      <c r="D128" s="31">
        <f>COUNTIF(D4:D123,"=2")</f>
        <v>2</v>
      </c>
      <c r="E128" s="31">
        <f>COUNTIFS(E4:E123,"&gt;=6",E4:E123,"&lt;=7")</f>
        <v>1</v>
      </c>
      <c r="F128" s="31">
        <f>COUNTIFS(F4:F123,"&gt;=7",F4:F123,"&lt;=8")</f>
        <v>0</v>
      </c>
      <c r="G128" s="31">
        <f>COUNTIFS(G4:G123,"&gt;=21",G4:G123,"&lt;=30")</f>
        <v>0</v>
      </c>
      <c r="H128" s="31">
        <f>COUNTIFS(H4:H123,"&gt;=15",H4:H123,"&lt;=18")</f>
        <v>1</v>
      </c>
      <c r="I128" s="31">
        <f>COUNTIFS(I4:I123,"&gt;=4",I4:I123,"&lt;=5")</f>
        <v>2</v>
      </c>
      <c r="J128" s="31">
        <f>COUNTIFS(J4:J123,"&gt;=9",J4:J123,"&lt;=11")</f>
        <v>0</v>
      </c>
      <c r="K128" s="38">
        <f>COUNTIFS(K4:K123,"&gt;=61",K4:K123,"&lt;=81")</f>
        <v>1</v>
      </c>
      <c r="L128" s="31">
        <f>COUNTIF(L4:L123,"=3")</f>
        <v>2</v>
      </c>
      <c r="M128" s="31">
        <f>COUNTIFS(M4:M123,"&gt;=7",M4:M123,"&lt;=9")</f>
        <v>2</v>
      </c>
      <c r="N128" s="31">
        <f>COUNTIFS(N4:N123,"&gt;=7",N4:N123,"&lt;=9")</f>
        <v>1</v>
      </c>
      <c r="O128" s="31">
        <f>COUNTIF(O4:O123,"=4")</f>
        <v>1</v>
      </c>
      <c r="P128" s="31">
        <f>COUNTIFS(P4:P123,"&gt;=2",P4:P123,"&lt;=3")</f>
        <v>1</v>
      </c>
      <c r="Q128" s="38">
        <f>COUNTIFS(Q4:Q123,"&gt;=22",Q4:Q123,"&lt;=28")</f>
        <v>1</v>
      </c>
      <c r="R128" s="31">
        <f>COUNTIFS(R4:R123,"&gt;=5",R4:R123,"&lt;=6")</f>
        <v>1</v>
      </c>
      <c r="S128" s="31">
        <f t="shared" ref="S128:U128" si="20">COUNTIFS(S4:S123,"&gt;=5",S4:S123,"&lt;=6")</f>
        <v>1</v>
      </c>
      <c r="T128" s="31">
        <f t="shared" si="20"/>
        <v>0</v>
      </c>
      <c r="U128" s="31">
        <f t="shared" si="20"/>
        <v>0</v>
      </c>
      <c r="V128" s="38">
        <f>COUNTIFS(V4:V123,"&gt;=19",V4:V123,"&lt;=24")</f>
        <v>1</v>
      </c>
      <c r="W128" s="38">
        <f>COUNTIFS(W4:W123,"&gt;=38",W4:W123,"&lt;=52")</f>
        <v>1</v>
      </c>
    </row>
    <row r="130" spans="4:23" ht="28.8">
      <c r="D130" s="33" t="s">
        <v>50</v>
      </c>
      <c r="E130" s="33" t="s">
        <v>51</v>
      </c>
      <c r="F130" s="33" t="s">
        <v>52</v>
      </c>
      <c r="G130" s="33" t="s">
        <v>53</v>
      </c>
      <c r="H130" s="33" t="s">
        <v>54</v>
      </c>
      <c r="I130" s="33" t="s">
        <v>55</v>
      </c>
      <c r="J130" s="33" t="s">
        <v>56</v>
      </c>
      <c r="K130" s="39" t="s">
        <v>57</v>
      </c>
      <c r="L130" s="33" t="s">
        <v>58</v>
      </c>
      <c r="M130" s="33" t="s">
        <v>59</v>
      </c>
      <c r="N130" s="33" t="s">
        <v>60</v>
      </c>
      <c r="O130" s="33" t="s">
        <v>61</v>
      </c>
      <c r="P130" s="33" t="s">
        <v>62</v>
      </c>
      <c r="Q130" s="39" t="s">
        <v>63</v>
      </c>
      <c r="R130" s="33" t="s">
        <v>64</v>
      </c>
      <c r="S130" s="33" t="s">
        <v>65</v>
      </c>
      <c r="T130" s="33" t="s">
        <v>66</v>
      </c>
      <c r="U130" s="33" t="s">
        <v>67</v>
      </c>
      <c r="V130" s="39" t="s">
        <v>68</v>
      </c>
      <c r="W130" s="39" t="s">
        <v>69</v>
      </c>
    </row>
  </sheetData>
  <mergeCells count="6">
    <mergeCell ref="L2:W2"/>
    <mergeCell ref="D2:K2"/>
    <mergeCell ref="A1:C1"/>
    <mergeCell ref="A2:A3"/>
    <mergeCell ref="B2:B3"/>
    <mergeCell ref="C2:C3"/>
  </mergeCells>
  <conditionalFormatting sqref="E4 E85:E94 E109:E123">
    <cfRule type="cellIs" dxfId="805" priority="803" operator="lessThan">
      <formula>0</formula>
    </cfRule>
    <cfRule type="cellIs" dxfId="804" priority="804" operator="greaterThan">
      <formula>7</formula>
    </cfRule>
    <cfRule type="cellIs" dxfId="803" priority="805" operator="between">
      <formula>6</formula>
      <formula>7</formula>
    </cfRule>
    <cfRule type="cellIs" dxfId="802" priority="806" operator="between">
      <formula>3</formula>
      <formula>5</formula>
    </cfRule>
    <cfRule type="cellIs" dxfId="801" priority="807" operator="equal">
      <formula>2</formula>
    </cfRule>
    <cfRule type="cellIs" dxfId="800" priority="808" operator="between">
      <formula>0</formula>
      <formula>1</formula>
    </cfRule>
  </conditionalFormatting>
  <conditionalFormatting sqref="F4 F85:F94 F109:F123">
    <cfRule type="cellIs" dxfId="799" priority="797" operator="lessThan">
      <formula>0</formula>
    </cfRule>
    <cfRule type="cellIs" dxfId="798" priority="798" operator="greaterThan">
      <formula>8</formula>
    </cfRule>
    <cfRule type="cellIs" dxfId="797" priority="799" operator="between">
      <formula>7</formula>
      <formula>8</formula>
    </cfRule>
    <cfRule type="cellIs" dxfId="796" priority="800" operator="between">
      <formula>5</formula>
      <formula>6</formula>
    </cfRule>
    <cfRule type="cellIs" dxfId="795" priority="801" operator="between">
      <formula>2</formula>
      <formula>4</formula>
    </cfRule>
    <cfRule type="cellIs" dxfId="794" priority="802" operator="between">
      <formula>0</formula>
      <formula>1</formula>
    </cfRule>
  </conditionalFormatting>
  <conditionalFormatting sqref="G4 G85:G94 G109:G123">
    <cfRule type="cellIs" dxfId="793" priority="791" operator="lessThan">
      <formula>0</formula>
    </cfRule>
    <cfRule type="cellIs" dxfId="792" priority="792" operator="greaterThan">
      <formula>30</formula>
    </cfRule>
    <cfRule type="cellIs" dxfId="791" priority="793" operator="between">
      <formula>21</formula>
      <formula>30</formula>
    </cfRule>
    <cfRule type="cellIs" dxfId="790" priority="794" operator="between">
      <formula>11</formula>
      <formula>20</formula>
    </cfRule>
    <cfRule type="cellIs" dxfId="789" priority="795" operator="between">
      <formula>3</formula>
      <formula>10</formula>
    </cfRule>
    <cfRule type="cellIs" dxfId="788" priority="796" operator="between">
      <formula>0</formula>
      <formula>2</formula>
    </cfRule>
  </conditionalFormatting>
  <conditionalFormatting sqref="D4 D85:D94 D109:D123">
    <cfRule type="cellIs" dxfId="787" priority="692" operator="lessThan">
      <formula>0</formula>
    </cfRule>
    <cfRule type="cellIs" dxfId="786" priority="693" operator="greaterThan">
      <formula>2</formula>
    </cfRule>
    <cfRule type="cellIs" dxfId="785" priority="789" operator="equal">
      <formula>1</formula>
    </cfRule>
    <cfRule type="cellIs" dxfId="784" priority="790" operator="equal">
      <formula>0</formula>
    </cfRule>
  </conditionalFormatting>
  <conditionalFormatting sqref="H4 H85:H94 H109:H123">
    <cfRule type="cellIs" dxfId="783" priority="781" operator="lessThan">
      <formula>0</formula>
    </cfRule>
    <cfRule type="cellIs" dxfId="782" priority="782" operator="greaterThan">
      <formula>18</formula>
    </cfRule>
    <cfRule type="cellIs" dxfId="781" priority="783" operator="between">
      <formula>15</formula>
      <formula>18</formula>
    </cfRule>
    <cfRule type="cellIs" dxfId="780" priority="784" operator="between">
      <formula>8</formula>
      <formula>14</formula>
    </cfRule>
    <cfRule type="cellIs" dxfId="779" priority="785" operator="between">
      <formula>4</formula>
      <formula>7</formula>
    </cfRule>
    <cfRule type="cellIs" dxfId="778" priority="786" operator="between">
      <formula>0</formula>
      <formula>3</formula>
    </cfRule>
  </conditionalFormatting>
  <conditionalFormatting sqref="I4 I85:I94 I109:I123">
    <cfRule type="cellIs" dxfId="777" priority="775" operator="lessThan">
      <formula>0</formula>
    </cfRule>
    <cfRule type="cellIs" dxfId="776" priority="776" operator="greaterThan">
      <formula>5</formula>
    </cfRule>
    <cfRule type="cellIs" dxfId="775" priority="777" operator="between">
      <formula>4</formula>
      <formula>5</formula>
    </cfRule>
    <cfRule type="cellIs" dxfId="774" priority="778" operator="between">
      <formula>2</formula>
      <formula>3</formula>
    </cfRule>
    <cfRule type="cellIs" dxfId="773" priority="779" operator="equal">
      <formula>1</formula>
    </cfRule>
    <cfRule type="cellIs" dxfId="772" priority="780" operator="equal">
      <formula>0</formula>
    </cfRule>
  </conditionalFormatting>
  <conditionalFormatting sqref="J4 J85:J94 J109:J123">
    <cfRule type="cellIs" dxfId="771" priority="769" operator="lessThan">
      <formula>0</formula>
    </cfRule>
    <cfRule type="cellIs" dxfId="770" priority="770" operator="greaterThan">
      <formula>11</formula>
    </cfRule>
    <cfRule type="cellIs" dxfId="769" priority="771" operator="between">
      <formula>9</formula>
      <formula>11</formula>
    </cfRule>
    <cfRule type="cellIs" dxfId="768" priority="772" operator="between">
      <formula>6</formula>
      <formula>8</formula>
    </cfRule>
    <cfRule type="cellIs" dxfId="767" priority="773" operator="between">
      <formula>3</formula>
      <formula>5</formula>
    </cfRule>
    <cfRule type="cellIs" dxfId="766" priority="774" operator="between">
      <formula>0</formula>
      <formula>2</formula>
    </cfRule>
  </conditionalFormatting>
  <conditionalFormatting sqref="K4:K123">
    <cfRule type="cellIs" dxfId="765" priority="763" operator="lessThan">
      <formula>0</formula>
    </cfRule>
    <cfRule type="cellIs" dxfId="764" priority="764" operator="greaterThan">
      <formula>81</formula>
    </cfRule>
    <cfRule type="cellIs" dxfId="763" priority="765" operator="between">
      <formula>61</formula>
      <formula>81</formula>
    </cfRule>
    <cfRule type="cellIs" dxfId="762" priority="766" operator="between">
      <formula>34</formula>
      <formula>60</formula>
    </cfRule>
    <cfRule type="cellIs" dxfId="761" priority="767" operator="between">
      <formula>16</formula>
      <formula>33</formula>
    </cfRule>
    <cfRule type="cellIs" dxfId="760" priority="768" operator="between">
      <formula>0</formula>
      <formula>15</formula>
    </cfRule>
  </conditionalFormatting>
  <conditionalFormatting sqref="L4 L85:L94 L109:L123">
    <cfRule type="cellIs" dxfId="759" priority="759" operator="lessThan">
      <formula>0</formula>
    </cfRule>
    <cfRule type="cellIs" dxfId="758" priority="760" operator="greaterThan">
      <formula>3</formula>
    </cfRule>
    <cfRule type="cellIs" dxfId="757" priority="761" operator="between">
      <formula>2</formula>
      <formula>3</formula>
    </cfRule>
    <cfRule type="cellIs" dxfId="756" priority="762" operator="between">
      <formula>0</formula>
      <formula>1</formula>
    </cfRule>
  </conditionalFormatting>
  <conditionalFormatting sqref="M4 M85:M94 M109:N123">
    <cfRule type="cellIs" dxfId="755" priority="753" operator="lessThan">
      <formula>0</formula>
    </cfRule>
    <cfRule type="cellIs" dxfId="754" priority="754" operator="greaterThan">
      <formula>9</formula>
    </cfRule>
    <cfRule type="cellIs" dxfId="753" priority="755" operator="between">
      <formula>7</formula>
      <formula>9</formula>
    </cfRule>
    <cfRule type="cellIs" dxfId="752" priority="756" operator="between">
      <formula>4</formula>
      <formula>6</formula>
    </cfRule>
    <cfRule type="cellIs" dxfId="751" priority="757" operator="between">
      <formula>2</formula>
      <formula>3</formula>
    </cfRule>
    <cfRule type="cellIs" dxfId="750" priority="758" operator="between">
      <formula>0</formula>
      <formula>1</formula>
    </cfRule>
  </conditionalFormatting>
  <conditionalFormatting sqref="N4 N85:N94">
    <cfRule type="cellIs" dxfId="749" priority="747" operator="lessThan">
      <formula>0</formula>
    </cfRule>
    <cfRule type="cellIs" dxfId="748" priority="748" operator="greaterThan">
      <formula>9</formula>
    </cfRule>
    <cfRule type="cellIs" dxfId="747" priority="749" operator="between">
      <formula>7</formula>
      <formula>9</formula>
    </cfRule>
    <cfRule type="cellIs" dxfId="746" priority="750" operator="between">
      <formula>4</formula>
      <formula>6</formula>
    </cfRule>
    <cfRule type="cellIs" dxfId="745" priority="751" operator="between">
      <formula>2</formula>
      <formula>3</formula>
    </cfRule>
    <cfRule type="cellIs" dxfId="744" priority="752" operator="between">
      <formula>0</formula>
      <formula>1</formula>
    </cfRule>
  </conditionalFormatting>
  <conditionalFormatting sqref="O4 O85:O94 O109:O123">
    <cfRule type="cellIs" dxfId="743" priority="741" operator="lessThan">
      <formula>0</formula>
    </cfRule>
    <cfRule type="cellIs" dxfId="742" priority="742" operator="greaterThan">
      <formula>4</formula>
    </cfRule>
    <cfRule type="cellIs" dxfId="741" priority="743" operator="equal">
      <formula>4</formula>
    </cfRule>
    <cfRule type="cellIs" dxfId="740" priority="744" operator="equal">
      <formula>3</formula>
    </cfRule>
    <cfRule type="cellIs" dxfId="739" priority="745" operator="equal">
      <formula>2</formula>
    </cfRule>
    <cfRule type="cellIs" dxfId="738" priority="746" operator="between">
      <formula>0</formula>
      <formula>1</formula>
    </cfRule>
  </conditionalFormatting>
  <conditionalFormatting sqref="P4 P85:P94 P109:P123">
    <cfRule type="cellIs" dxfId="737" priority="736" operator="lessThan">
      <formula>0</formula>
    </cfRule>
    <cfRule type="cellIs" dxfId="736" priority="737" operator="greaterThan">
      <formula>3</formula>
    </cfRule>
    <cfRule type="cellIs" dxfId="735" priority="738" operator="between">
      <formula>2</formula>
      <formula>3</formula>
    </cfRule>
    <cfRule type="cellIs" dxfId="734" priority="739" operator="equal">
      <formula>1</formula>
    </cfRule>
    <cfRule type="cellIs" dxfId="733" priority="740" operator="equal">
      <formula>0</formula>
    </cfRule>
  </conditionalFormatting>
  <conditionalFormatting sqref="R4 R85:R94 R109:U123">
    <cfRule type="cellIs" dxfId="732" priority="730" operator="lessThan">
      <formula>0</formula>
    </cfRule>
    <cfRule type="cellIs" dxfId="731" priority="731" operator="greaterThan">
      <formula>6</formula>
    </cfRule>
    <cfRule type="cellIs" dxfId="730" priority="732" operator="between">
      <formula>5</formula>
      <formula>6</formula>
    </cfRule>
    <cfRule type="cellIs" dxfId="729" priority="733" operator="between">
      <formula>3</formula>
      <formula>4</formula>
    </cfRule>
    <cfRule type="cellIs" dxfId="728" priority="734" operator="equal">
      <formula>2</formula>
    </cfRule>
    <cfRule type="cellIs" dxfId="727" priority="735" operator="between">
      <formula>0</formula>
      <formula>1</formula>
    </cfRule>
  </conditionalFormatting>
  <conditionalFormatting sqref="S4 S85:S94">
    <cfRule type="cellIs" dxfId="726" priority="724" operator="lessThan">
      <formula>0</formula>
    </cfRule>
    <cfRule type="cellIs" dxfId="725" priority="725" operator="greaterThan">
      <formula>6</formula>
    </cfRule>
    <cfRule type="cellIs" dxfId="724" priority="726" operator="between">
      <formula>5</formula>
      <formula>6</formula>
    </cfRule>
    <cfRule type="cellIs" dxfId="723" priority="727" operator="between">
      <formula>3</formula>
      <formula>4</formula>
    </cfRule>
    <cfRule type="cellIs" dxfId="722" priority="728" operator="equal">
      <formula>2</formula>
    </cfRule>
    <cfRule type="cellIs" dxfId="721" priority="729" operator="between">
      <formula>0</formula>
      <formula>1</formula>
    </cfRule>
  </conditionalFormatting>
  <conditionalFormatting sqref="T4 T85:T94">
    <cfRule type="cellIs" dxfId="720" priority="718" operator="lessThan">
      <formula>0</formula>
    </cfRule>
    <cfRule type="cellIs" dxfId="719" priority="719" operator="greaterThan">
      <formula>6</formula>
    </cfRule>
    <cfRule type="cellIs" dxfId="718" priority="720" operator="between">
      <formula>5</formula>
      <formula>6</formula>
    </cfRule>
    <cfRule type="cellIs" dxfId="717" priority="721" operator="between">
      <formula>3</formula>
      <formula>4</formula>
    </cfRule>
    <cfRule type="cellIs" dxfId="716" priority="722" operator="equal">
      <formula>2</formula>
    </cfRule>
    <cfRule type="cellIs" dxfId="715" priority="723" operator="between">
      <formula>0</formula>
      <formula>1</formula>
    </cfRule>
  </conditionalFormatting>
  <conditionalFormatting sqref="U4 U85:U94">
    <cfRule type="cellIs" dxfId="714" priority="712" operator="lessThan">
      <formula>0</formula>
    </cfRule>
    <cfRule type="cellIs" dxfId="713" priority="713" operator="greaterThan">
      <formula>6</formula>
    </cfRule>
    <cfRule type="cellIs" dxfId="712" priority="714" operator="between">
      <formula>5</formula>
      <formula>6</formula>
    </cfRule>
    <cfRule type="cellIs" dxfId="711" priority="715" operator="between">
      <formula>3</formula>
      <formula>4</formula>
    </cfRule>
    <cfRule type="cellIs" dxfId="710" priority="716" operator="equal">
      <formula>2</formula>
    </cfRule>
    <cfRule type="cellIs" dxfId="709" priority="717" operator="between">
      <formula>0</formula>
      <formula>1</formula>
    </cfRule>
  </conditionalFormatting>
  <conditionalFormatting sqref="Q4 Q85:Q94 Q109:Q123 Q6 Q8 Q10 Q12 Q14 Q16 Q18 Q20 Q22">
    <cfRule type="cellIs" dxfId="708" priority="706" operator="lessThan">
      <formula>0</formula>
    </cfRule>
    <cfRule type="cellIs" dxfId="707" priority="707" operator="greaterThan">
      <formula>28</formula>
    </cfRule>
    <cfRule type="cellIs" dxfId="706" priority="708" operator="between">
      <formula>22</formula>
      <formula>28</formula>
    </cfRule>
    <cfRule type="cellIs" dxfId="705" priority="709" operator="between">
      <formula>14</formula>
      <formula>21</formula>
    </cfRule>
    <cfRule type="cellIs" dxfId="704" priority="710" operator="between">
      <formula>8</formula>
      <formula>13</formula>
    </cfRule>
    <cfRule type="cellIs" dxfId="703" priority="711" operator="between">
      <formula>0</formula>
      <formula>7</formula>
    </cfRule>
  </conditionalFormatting>
  <conditionalFormatting sqref="W4 W85:W94 W109:W123 W6 W8 W10 W12 W14 W16 W18 W20 W22">
    <cfRule type="cellIs" dxfId="702" priority="700" operator="lessThan">
      <formula>0</formula>
    </cfRule>
    <cfRule type="cellIs" dxfId="701" priority="701" operator="greaterThan">
      <formula>52</formula>
    </cfRule>
    <cfRule type="cellIs" dxfId="700" priority="702" operator="between">
      <formula>38</formula>
      <formula>52</formula>
    </cfRule>
    <cfRule type="cellIs" dxfId="699" priority="703" operator="between">
      <formula>22</formula>
      <formula>37</formula>
    </cfRule>
    <cfRule type="cellIs" dxfId="698" priority="704" operator="between">
      <formula>16</formula>
      <formula>21</formula>
    </cfRule>
    <cfRule type="cellIs" dxfId="697" priority="705" operator="between">
      <formula>0</formula>
      <formula>15</formula>
    </cfRule>
  </conditionalFormatting>
  <conditionalFormatting sqref="V4 V85:V94 V109:V123 V6 V8 V10 V12 V14 V16 V18 V20 V22">
    <cfRule type="cellIs" dxfId="696" priority="694" operator="lessThan">
      <formula>0</formula>
    </cfRule>
    <cfRule type="cellIs" dxfId="695" priority="695" operator="greaterThan">
      <formula>24</formula>
    </cfRule>
    <cfRule type="cellIs" dxfId="694" priority="696" operator="between">
      <formula>19</formula>
      <formula>24</formula>
    </cfRule>
    <cfRule type="cellIs" dxfId="693" priority="697" operator="between">
      <formula>11</formula>
      <formula>18</formula>
    </cfRule>
    <cfRule type="cellIs" dxfId="692" priority="698" operator="between">
      <formula>8</formula>
      <formula>10</formula>
    </cfRule>
    <cfRule type="cellIs" dxfId="691" priority="699" operator="between">
      <formula>0</formula>
      <formula>7</formula>
    </cfRule>
  </conditionalFormatting>
  <conditionalFormatting sqref="E59:E84">
    <cfRule type="cellIs" dxfId="690" priority="686" operator="lessThan">
      <formula>0</formula>
    </cfRule>
    <cfRule type="cellIs" dxfId="689" priority="687" operator="greaterThan">
      <formula>7</formula>
    </cfRule>
    <cfRule type="cellIs" dxfId="688" priority="688" operator="between">
      <formula>6</formula>
      <formula>7</formula>
    </cfRule>
    <cfRule type="cellIs" dxfId="687" priority="689" operator="between">
      <formula>3</formula>
      <formula>5</formula>
    </cfRule>
    <cfRule type="cellIs" dxfId="686" priority="690" operator="equal">
      <formula>2</formula>
    </cfRule>
    <cfRule type="cellIs" dxfId="685" priority="691" operator="between">
      <formula>0</formula>
      <formula>1</formula>
    </cfRule>
  </conditionalFormatting>
  <conditionalFormatting sqref="F59:F84">
    <cfRule type="cellIs" dxfId="684" priority="680" operator="lessThan">
      <formula>0</formula>
    </cfRule>
    <cfRule type="cellIs" dxfId="683" priority="681" operator="greaterThan">
      <formula>8</formula>
    </cfRule>
    <cfRule type="cellIs" dxfId="682" priority="682" operator="between">
      <formula>7</formula>
      <formula>8</formula>
    </cfRule>
    <cfRule type="cellIs" dxfId="681" priority="683" operator="between">
      <formula>5</formula>
      <formula>6</formula>
    </cfRule>
    <cfRule type="cellIs" dxfId="680" priority="684" operator="between">
      <formula>2</formula>
      <formula>4</formula>
    </cfRule>
    <cfRule type="cellIs" dxfId="679" priority="685" operator="between">
      <formula>0</formula>
      <formula>1</formula>
    </cfRule>
  </conditionalFormatting>
  <conditionalFormatting sqref="G59:G84">
    <cfRule type="cellIs" dxfId="678" priority="674" operator="lessThan">
      <formula>0</formula>
    </cfRule>
    <cfRule type="cellIs" dxfId="677" priority="675" operator="greaterThan">
      <formula>30</formula>
    </cfRule>
    <cfRule type="cellIs" dxfId="676" priority="676" operator="between">
      <formula>21</formula>
      <formula>30</formula>
    </cfRule>
    <cfRule type="cellIs" dxfId="675" priority="677" operator="between">
      <formula>11</formula>
      <formula>20</formula>
    </cfRule>
    <cfRule type="cellIs" dxfId="674" priority="678" operator="between">
      <formula>3</formula>
      <formula>10</formula>
    </cfRule>
    <cfRule type="cellIs" dxfId="673" priority="679" operator="between">
      <formula>0</formula>
      <formula>2</formula>
    </cfRule>
  </conditionalFormatting>
  <conditionalFormatting sqref="D59:D84">
    <cfRule type="cellIs" dxfId="672" priority="577" operator="lessThan">
      <formula>0</formula>
    </cfRule>
    <cfRule type="cellIs" dxfId="671" priority="578" operator="greaterThan">
      <formula>2</formula>
    </cfRule>
    <cfRule type="cellIs" dxfId="670" priority="672" operator="equal">
      <formula>1</formula>
    </cfRule>
    <cfRule type="cellIs" dxfId="669" priority="673" operator="equal">
      <formula>0</formula>
    </cfRule>
  </conditionalFormatting>
  <conditionalFormatting sqref="H59:H84">
    <cfRule type="cellIs" dxfId="668" priority="666" operator="lessThan">
      <formula>0</formula>
    </cfRule>
    <cfRule type="cellIs" dxfId="667" priority="667" operator="greaterThan">
      <formula>18</formula>
    </cfRule>
    <cfRule type="cellIs" dxfId="666" priority="668" operator="between">
      <formula>15</formula>
      <formula>18</formula>
    </cfRule>
    <cfRule type="cellIs" dxfId="665" priority="669" operator="between">
      <formula>8</formula>
      <formula>14</formula>
    </cfRule>
    <cfRule type="cellIs" dxfId="664" priority="670" operator="between">
      <formula>4</formula>
      <formula>7</formula>
    </cfRule>
    <cfRule type="cellIs" dxfId="663" priority="671" operator="between">
      <formula>0</formula>
      <formula>3</formula>
    </cfRule>
  </conditionalFormatting>
  <conditionalFormatting sqref="I59:I84">
    <cfRule type="cellIs" dxfId="662" priority="660" operator="lessThan">
      <formula>0</formula>
    </cfRule>
    <cfRule type="cellIs" dxfId="661" priority="661" operator="greaterThan">
      <formula>5</formula>
    </cfRule>
    <cfRule type="cellIs" dxfId="660" priority="662" operator="between">
      <formula>4</formula>
      <formula>5</formula>
    </cfRule>
    <cfRule type="cellIs" dxfId="659" priority="663" operator="between">
      <formula>2</formula>
      <formula>3</formula>
    </cfRule>
    <cfRule type="cellIs" dxfId="658" priority="664" operator="equal">
      <formula>1</formula>
    </cfRule>
    <cfRule type="cellIs" dxfId="657" priority="665" operator="equal">
      <formula>0</formula>
    </cfRule>
  </conditionalFormatting>
  <conditionalFormatting sqref="J59:J84">
    <cfRule type="cellIs" dxfId="656" priority="654" operator="lessThan">
      <formula>0</formula>
    </cfRule>
    <cfRule type="cellIs" dxfId="655" priority="655" operator="greaterThan">
      <formula>11</formula>
    </cfRule>
    <cfRule type="cellIs" dxfId="654" priority="656" operator="between">
      <formula>9</formula>
      <formula>11</formula>
    </cfRule>
    <cfRule type="cellIs" dxfId="653" priority="657" operator="between">
      <formula>6</formula>
      <formula>8</formula>
    </cfRule>
    <cfRule type="cellIs" dxfId="652" priority="658" operator="between">
      <formula>3</formula>
      <formula>5</formula>
    </cfRule>
    <cfRule type="cellIs" dxfId="651" priority="659" operator="between">
      <formula>0</formula>
      <formula>2</formula>
    </cfRule>
  </conditionalFormatting>
  <conditionalFormatting sqref="L59:L84">
    <cfRule type="cellIs" dxfId="650" priority="644" operator="lessThan">
      <formula>0</formula>
    </cfRule>
    <cfRule type="cellIs" dxfId="649" priority="645" operator="greaterThan">
      <formula>3</formula>
    </cfRule>
    <cfRule type="cellIs" dxfId="648" priority="646" operator="between">
      <formula>2</formula>
      <formula>3</formula>
    </cfRule>
    <cfRule type="cellIs" dxfId="647" priority="647" operator="between">
      <formula>0</formula>
      <formula>1</formula>
    </cfRule>
  </conditionalFormatting>
  <conditionalFormatting sqref="M59:M84">
    <cfRule type="cellIs" dxfId="646" priority="638" operator="lessThan">
      <formula>0</formula>
    </cfRule>
    <cfRule type="cellIs" dxfId="645" priority="639" operator="greaterThan">
      <formula>9</formula>
    </cfRule>
    <cfRule type="cellIs" dxfId="644" priority="640" operator="between">
      <formula>7</formula>
      <formula>9</formula>
    </cfRule>
    <cfRule type="cellIs" dxfId="643" priority="641" operator="between">
      <formula>4</formula>
      <formula>6</formula>
    </cfRule>
    <cfRule type="cellIs" dxfId="642" priority="642" operator="between">
      <formula>2</formula>
      <formula>3</formula>
    </cfRule>
    <cfRule type="cellIs" dxfId="641" priority="643" operator="between">
      <formula>0</formula>
      <formula>1</formula>
    </cfRule>
  </conditionalFormatting>
  <conditionalFormatting sqref="N59:N84">
    <cfRule type="cellIs" dxfId="640" priority="632" operator="lessThan">
      <formula>0</formula>
    </cfRule>
    <cfRule type="cellIs" dxfId="639" priority="633" operator="greaterThan">
      <formula>9</formula>
    </cfRule>
    <cfRule type="cellIs" dxfId="638" priority="634" operator="between">
      <formula>7</formula>
      <formula>9</formula>
    </cfRule>
    <cfRule type="cellIs" dxfId="637" priority="635" operator="between">
      <formula>4</formula>
      <formula>6</formula>
    </cfRule>
    <cfRule type="cellIs" dxfId="636" priority="636" operator="between">
      <formula>2</formula>
      <formula>3</formula>
    </cfRule>
    <cfRule type="cellIs" dxfId="635" priority="637" operator="between">
      <formula>0</formula>
      <formula>1</formula>
    </cfRule>
  </conditionalFormatting>
  <conditionalFormatting sqref="O59:O84">
    <cfRule type="cellIs" dxfId="634" priority="626" operator="lessThan">
      <formula>0</formula>
    </cfRule>
    <cfRule type="cellIs" dxfId="633" priority="627" operator="greaterThan">
      <formula>4</formula>
    </cfRule>
    <cfRule type="cellIs" dxfId="632" priority="628" operator="equal">
      <formula>4</formula>
    </cfRule>
    <cfRule type="cellIs" dxfId="631" priority="629" operator="equal">
      <formula>3</formula>
    </cfRule>
    <cfRule type="cellIs" dxfId="630" priority="630" operator="equal">
      <formula>2</formula>
    </cfRule>
    <cfRule type="cellIs" dxfId="629" priority="631" operator="between">
      <formula>0</formula>
      <formula>1</formula>
    </cfRule>
  </conditionalFormatting>
  <conditionalFormatting sqref="P59:P84">
    <cfRule type="cellIs" dxfId="628" priority="621" operator="lessThan">
      <formula>0</formula>
    </cfRule>
    <cfRule type="cellIs" dxfId="627" priority="622" operator="greaterThan">
      <formula>3</formula>
    </cfRule>
    <cfRule type="cellIs" dxfId="626" priority="623" operator="between">
      <formula>2</formula>
      <formula>3</formula>
    </cfRule>
    <cfRule type="cellIs" dxfId="625" priority="624" operator="equal">
      <formula>1</formula>
    </cfRule>
    <cfRule type="cellIs" dxfId="624" priority="625" operator="equal">
      <formula>0</formula>
    </cfRule>
  </conditionalFormatting>
  <conditionalFormatting sqref="R59:R84">
    <cfRule type="cellIs" dxfId="623" priority="615" operator="lessThan">
      <formula>0</formula>
    </cfRule>
    <cfRule type="cellIs" dxfId="622" priority="616" operator="greaterThan">
      <formula>6</formula>
    </cfRule>
    <cfRule type="cellIs" dxfId="621" priority="617" operator="between">
      <formula>5</formula>
      <formula>6</formula>
    </cfRule>
    <cfRule type="cellIs" dxfId="620" priority="618" operator="between">
      <formula>3</formula>
      <formula>4</formula>
    </cfRule>
    <cfRule type="cellIs" dxfId="619" priority="619" operator="equal">
      <formula>2</formula>
    </cfRule>
    <cfRule type="cellIs" dxfId="618" priority="620" operator="between">
      <formula>0</formula>
      <formula>1</formula>
    </cfRule>
  </conditionalFormatting>
  <conditionalFormatting sqref="S59:S84">
    <cfRule type="cellIs" dxfId="617" priority="609" operator="lessThan">
      <formula>0</formula>
    </cfRule>
    <cfRule type="cellIs" dxfId="616" priority="610" operator="greaterThan">
      <formula>6</formula>
    </cfRule>
    <cfRule type="cellIs" dxfId="615" priority="611" operator="between">
      <formula>5</formula>
      <formula>6</formula>
    </cfRule>
    <cfRule type="cellIs" dxfId="614" priority="612" operator="between">
      <formula>3</formula>
      <formula>4</formula>
    </cfRule>
    <cfRule type="cellIs" dxfId="613" priority="613" operator="equal">
      <formula>2</formula>
    </cfRule>
    <cfRule type="cellIs" dxfId="612" priority="614" operator="between">
      <formula>0</formula>
      <formula>1</formula>
    </cfRule>
  </conditionalFormatting>
  <conditionalFormatting sqref="T59:T84">
    <cfRule type="cellIs" dxfId="611" priority="603" operator="lessThan">
      <formula>0</formula>
    </cfRule>
    <cfRule type="cellIs" dxfId="610" priority="604" operator="greaterThan">
      <formula>6</formula>
    </cfRule>
    <cfRule type="cellIs" dxfId="609" priority="605" operator="between">
      <formula>5</formula>
      <formula>6</formula>
    </cfRule>
    <cfRule type="cellIs" dxfId="608" priority="606" operator="between">
      <formula>3</formula>
      <formula>4</formula>
    </cfRule>
    <cfRule type="cellIs" dxfId="607" priority="607" operator="equal">
      <formula>2</formula>
    </cfRule>
    <cfRule type="cellIs" dxfId="606" priority="608" operator="between">
      <formula>0</formula>
      <formula>1</formula>
    </cfRule>
  </conditionalFormatting>
  <conditionalFormatting sqref="U59:U84">
    <cfRule type="cellIs" dxfId="605" priority="597" operator="lessThan">
      <formula>0</formula>
    </cfRule>
    <cfRule type="cellIs" dxfId="604" priority="598" operator="greaterThan">
      <formula>6</formula>
    </cfRule>
    <cfRule type="cellIs" dxfId="603" priority="599" operator="between">
      <formula>5</formula>
      <formula>6</formula>
    </cfRule>
    <cfRule type="cellIs" dxfId="602" priority="600" operator="between">
      <formula>3</formula>
      <formula>4</formula>
    </cfRule>
    <cfRule type="cellIs" dxfId="601" priority="601" operator="equal">
      <formula>2</formula>
    </cfRule>
    <cfRule type="cellIs" dxfId="600" priority="602" operator="between">
      <formula>0</formula>
      <formula>1</formula>
    </cfRule>
  </conditionalFormatting>
  <conditionalFormatting sqref="Q59:Q84">
    <cfRule type="cellIs" dxfId="599" priority="591" operator="lessThan">
      <formula>0</formula>
    </cfRule>
    <cfRule type="cellIs" dxfId="598" priority="592" operator="greaterThan">
      <formula>28</formula>
    </cfRule>
    <cfRule type="cellIs" dxfId="597" priority="593" operator="between">
      <formula>22</formula>
      <formula>28</formula>
    </cfRule>
    <cfRule type="cellIs" dxfId="596" priority="594" operator="between">
      <formula>14</formula>
      <formula>21</formula>
    </cfRule>
    <cfRule type="cellIs" dxfId="595" priority="595" operator="between">
      <formula>8</formula>
      <formula>13</formula>
    </cfRule>
    <cfRule type="cellIs" dxfId="594" priority="596" operator="between">
      <formula>0</formula>
      <formula>7</formula>
    </cfRule>
  </conditionalFormatting>
  <conditionalFormatting sqref="W59:W84">
    <cfRule type="cellIs" dxfId="593" priority="585" operator="lessThan">
      <formula>0</formula>
    </cfRule>
    <cfRule type="cellIs" dxfId="592" priority="586" operator="greaterThan">
      <formula>52</formula>
    </cfRule>
    <cfRule type="cellIs" dxfId="591" priority="587" operator="between">
      <formula>38</formula>
      <formula>52</formula>
    </cfRule>
    <cfRule type="cellIs" dxfId="590" priority="588" operator="between">
      <formula>22</formula>
      <formula>37</formula>
    </cfRule>
    <cfRule type="cellIs" dxfId="589" priority="589" operator="between">
      <formula>16</formula>
      <formula>21</formula>
    </cfRule>
    <cfRule type="cellIs" dxfId="588" priority="590" operator="between">
      <formula>0</formula>
      <formula>15</formula>
    </cfRule>
  </conditionalFormatting>
  <conditionalFormatting sqref="V59:V84">
    <cfRule type="cellIs" dxfId="587" priority="579" operator="lessThan">
      <formula>0</formula>
    </cfRule>
    <cfRule type="cellIs" dxfId="586" priority="580" operator="greaterThan">
      <formula>24</formula>
    </cfRule>
    <cfRule type="cellIs" dxfId="585" priority="581" operator="between">
      <formula>19</formula>
      <formula>24</formula>
    </cfRule>
    <cfRule type="cellIs" dxfId="584" priority="582" operator="between">
      <formula>11</formula>
      <formula>18</formula>
    </cfRule>
    <cfRule type="cellIs" dxfId="583" priority="583" operator="between">
      <formula>8</formula>
      <formula>10</formula>
    </cfRule>
    <cfRule type="cellIs" dxfId="582" priority="584" operator="between">
      <formula>0</formula>
      <formula>7</formula>
    </cfRule>
  </conditionalFormatting>
  <conditionalFormatting sqref="E58">
    <cfRule type="cellIs" dxfId="581" priority="571" operator="lessThan">
      <formula>0</formula>
    </cfRule>
    <cfRule type="cellIs" dxfId="580" priority="572" operator="greaterThan">
      <formula>7</formula>
    </cfRule>
    <cfRule type="cellIs" dxfId="579" priority="573" operator="between">
      <formula>6</formula>
      <formula>7</formula>
    </cfRule>
    <cfRule type="cellIs" dxfId="578" priority="574" operator="between">
      <formula>3</formula>
      <formula>5</formula>
    </cfRule>
    <cfRule type="cellIs" dxfId="577" priority="575" operator="equal">
      <formula>2</formula>
    </cfRule>
    <cfRule type="cellIs" dxfId="576" priority="576" operator="between">
      <formula>0</formula>
      <formula>1</formula>
    </cfRule>
  </conditionalFormatting>
  <conditionalFormatting sqref="F58">
    <cfRule type="cellIs" dxfId="575" priority="565" operator="lessThan">
      <formula>0</formula>
    </cfRule>
    <cfRule type="cellIs" dxfId="574" priority="566" operator="greaterThan">
      <formula>8</formula>
    </cfRule>
    <cfRule type="cellIs" dxfId="573" priority="567" operator="between">
      <formula>7</formula>
      <formula>8</formula>
    </cfRule>
    <cfRule type="cellIs" dxfId="572" priority="568" operator="between">
      <formula>5</formula>
      <formula>6</formula>
    </cfRule>
    <cfRule type="cellIs" dxfId="571" priority="569" operator="between">
      <formula>2</formula>
      <formula>4</formula>
    </cfRule>
    <cfRule type="cellIs" dxfId="570" priority="570" operator="between">
      <formula>0</formula>
      <formula>1</formula>
    </cfRule>
  </conditionalFormatting>
  <conditionalFormatting sqref="G58">
    <cfRule type="cellIs" dxfId="569" priority="559" operator="lessThan">
      <formula>0</formula>
    </cfRule>
    <cfRule type="cellIs" dxfId="568" priority="560" operator="greaterThan">
      <formula>30</formula>
    </cfRule>
    <cfRule type="cellIs" dxfId="567" priority="561" operator="between">
      <formula>21</formula>
      <formula>30</formula>
    </cfRule>
    <cfRule type="cellIs" dxfId="566" priority="562" operator="between">
      <formula>11</formula>
      <formula>20</formula>
    </cfRule>
    <cfRule type="cellIs" dxfId="565" priority="563" operator="between">
      <formula>3</formula>
      <formula>10</formula>
    </cfRule>
    <cfRule type="cellIs" dxfId="564" priority="564" operator="between">
      <formula>0</formula>
      <formula>2</formula>
    </cfRule>
  </conditionalFormatting>
  <conditionalFormatting sqref="D58">
    <cfRule type="cellIs" dxfId="563" priority="462" operator="lessThan">
      <formula>0</formula>
    </cfRule>
    <cfRule type="cellIs" dxfId="562" priority="463" operator="greaterThan">
      <formula>2</formula>
    </cfRule>
    <cfRule type="cellIs" dxfId="561" priority="557" operator="equal">
      <formula>1</formula>
    </cfRule>
    <cfRule type="cellIs" dxfId="560" priority="558" operator="equal">
      <formula>0</formula>
    </cfRule>
  </conditionalFormatting>
  <conditionalFormatting sqref="H58">
    <cfRule type="cellIs" dxfId="559" priority="551" operator="lessThan">
      <formula>0</formula>
    </cfRule>
    <cfRule type="cellIs" dxfId="558" priority="552" operator="greaterThan">
      <formula>18</formula>
    </cfRule>
    <cfRule type="cellIs" dxfId="557" priority="553" operator="between">
      <formula>15</formula>
      <formula>18</formula>
    </cfRule>
    <cfRule type="cellIs" dxfId="556" priority="554" operator="between">
      <formula>8</formula>
      <formula>14</formula>
    </cfRule>
    <cfRule type="cellIs" dxfId="555" priority="555" operator="between">
      <formula>4</formula>
      <formula>7</formula>
    </cfRule>
    <cfRule type="cellIs" dxfId="554" priority="556" operator="between">
      <formula>0</formula>
      <formula>3</formula>
    </cfRule>
  </conditionalFormatting>
  <conditionalFormatting sqref="I58">
    <cfRule type="cellIs" dxfId="553" priority="545" operator="lessThan">
      <formula>0</formula>
    </cfRule>
    <cfRule type="cellIs" dxfId="552" priority="546" operator="greaterThan">
      <formula>5</formula>
    </cfRule>
    <cfRule type="cellIs" dxfId="551" priority="547" operator="between">
      <formula>4</formula>
      <formula>5</formula>
    </cfRule>
    <cfRule type="cellIs" dxfId="550" priority="548" operator="between">
      <formula>2</formula>
      <formula>3</formula>
    </cfRule>
    <cfRule type="cellIs" dxfId="549" priority="549" operator="equal">
      <formula>1</formula>
    </cfRule>
    <cfRule type="cellIs" dxfId="548" priority="550" operator="equal">
      <formula>0</formula>
    </cfRule>
  </conditionalFormatting>
  <conditionalFormatting sqref="J58">
    <cfRule type="cellIs" dxfId="547" priority="539" operator="lessThan">
      <formula>0</formula>
    </cfRule>
    <cfRule type="cellIs" dxfId="546" priority="540" operator="greaterThan">
      <formula>11</formula>
    </cfRule>
    <cfRule type="cellIs" dxfId="545" priority="541" operator="between">
      <formula>9</formula>
      <formula>11</formula>
    </cfRule>
    <cfRule type="cellIs" dxfId="544" priority="542" operator="between">
      <formula>6</formula>
      <formula>8</formula>
    </cfRule>
    <cfRule type="cellIs" dxfId="543" priority="543" operator="between">
      <formula>3</formula>
      <formula>5</formula>
    </cfRule>
    <cfRule type="cellIs" dxfId="542" priority="544" operator="between">
      <formula>0</formula>
      <formula>2</formula>
    </cfRule>
  </conditionalFormatting>
  <conditionalFormatting sqref="L58">
    <cfRule type="cellIs" dxfId="541" priority="529" operator="lessThan">
      <formula>0</formula>
    </cfRule>
    <cfRule type="cellIs" dxfId="540" priority="530" operator="greaterThan">
      <formula>3</formula>
    </cfRule>
    <cfRule type="cellIs" dxfId="539" priority="531" operator="between">
      <formula>2</formula>
      <formula>3</formula>
    </cfRule>
    <cfRule type="cellIs" dxfId="538" priority="532" operator="between">
      <formula>0</formula>
      <formula>1</formula>
    </cfRule>
  </conditionalFormatting>
  <conditionalFormatting sqref="M58">
    <cfRule type="cellIs" dxfId="537" priority="523" operator="lessThan">
      <formula>0</formula>
    </cfRule>
    <cfRule type="cellIs" dxfId="536" priority="524" operator="greaterThan">
      <formula>9</formula>
    </cfRule>
    <cfRule type="cellIs" dxfId="535" priority="525" operator="between">
      <formula>7</formula>
      <formula>9</formula>
    </cfRule>
    <cfRule type="cellIs" dxfId="534" priority="526" operator="between">
      <formula>4</formula>
      <formula>6</formula>
    </cfRule>
    <cfRule type="cellIs" dxfId="533" priority="527" operator="between">
      <formula>2</formula>
      <formula>3</formula>
    </cfRule>
    <cfRule type="cellIs" dxfId="532" priority="528" operator="between">
      <formula>0</formula>
      <formula>1</formula>
    </cfRule>
  </conditionalFormatting>
  <conditionalFormatting sqref="N58">
    <cfRule type="cellIs" dxfId="531" priority="517" operator="lessThan">
      <formula>0</formula>
    </cfRule>
    <cfRule type="cellIs" dxfId="530" priority="518" operator="greaterThan">
      <formula>9</formula>
    </cfRule>
    <cfRule type="cellIs" dxfId="529" priority="519" operator="between">
      <formula>7</formula>
      <formula>9</formula>
    </cfRule>
    <cfRule type="cellIs" dxfId="528" priority="520" operator="between">
      <formula>4</formula>
      <formula>6</formula>
    </cfRule>
    <cfRule type="cellIs" dxfId="527" priority="521" operator="between">
      <formula>2</formula>
      <formula>3</formula>
    </cfRule>
    <cfRule type="cellIs" dxfId="526" priority="522" operator="between">
      <formula>0</formula>
      <formula>1</formula>
    </cfRule>
  </conditionalFormatting>
  <conditionalFormatting sqref="O58">
    <cfRule type="cellIs" dxfId="525" priority="511" operator="lessThan">
      <formula>0</formula>
    </cfRule>
    <cfRule type="cellIs" dxfId="524" priority="512" operator="greaterThan">
      <formula>4</formula>
    </cfRule>
    <cfRule type="cellIs" dxfId="523" priority="513" operator="equal">
      <formula>4</formula>
    </cfRule>
    <cfRule type="cellIs" dxfId="522" priority="514" operator="equal">
      <formula>3</formula>
    </cfRule>
    <cfRule type="cellIs" dxfId="521" priority="515" operator="equal">
      <formula>2</formula>
    </cfRule>
    <cfRule type="cellIs" dxfId="520" priority="516" operator="between">
      <formula>0</formula>
      <formula>1</formula>
    </cfRule>
  </conditionalFormatting>
  <conditionalFormatting sqref="P58">
    <cfRule type="cellIs" dxfId="519" priority="506" operator="lessThan">
      <formula>0</formula>
    </cfRule>
    <cfRule type="cellIs" dxfId="518" priority="507" operator="greaterThan">
      <formula>3</formula>
    </cfRule>
    <cfRule type="cellIs" dxfId="517" priority="508" operator="between">
      <formula>2</formula>
      <formula>3</formula>
    </cfRule>
    <cfRule type="cellIs" dxfId="516" priority="509" operator="equal">
      <formula>1</formula>
    </cfRule>
    <cfRule type="cellIs" dxfId="515" priority="510" operator="equal">
      <formula>0</formula>
    </cfRule>
  </conditionalFormatting>
  <conditionalFormatting sqref="R58">
    <cfRule type="cellIs" dxfId="514" priority="500" operator="lessThan">
      <formula>0</formula>
    </cfRule>
    <cfRule type="cellIs" dxfId="513" priority="501" operator="greaterThan">
      <formula>6</formula>
    </cfRule>
    <cfRule type="cellIs" dxfId="512" priority="502" operator="between">
      <formula>5</formula>
      <formula>6</formula>
    </cfRule>
    <cfRule type="cellIs" dxfId="511" priority="503" operator="between">
      <formula>3</formula>
      <formula>4</formula>
    </cfRule>
    <cfRule type="cellIs" dxfId="510" priority="504" operator="equal">
      <formula>2</formula>
    </cfRule>
    <cfRule type="cellIs" dxfId="509" priority="505" operator="between">
      <formula>0</formula>
      <formula>1</formula>
    </cfRule>
  </conditionalFormatting>
  <conditionalFormatting sqref="S58">
    <cfRule type="cellIs" dxfId="508" priority="494" operator="lessThan">
      <formula>0</formula>
    </cfRule>
    <cfRule type="cellIs" dxfId="507" priority="495" operator="greaterThan">
      <formula>6</formula>
    </cfRule>
    <cfRule type="cellIs" dxfId="506" priority="496" operator="between">
      <formula>5</formula>
      <formula>6</formula>
    </cfRule>
    <cfRule type="cellIs" dxfId="505" priority="497" operator="between">
      <formula>3</formula>
      <formula>4</formula>
    </cfRule>
    <cfRule type="cellIs" dxfId="504" priority="498" operator="equal">
      <formula>2</formula>
    </cfRule>
    <cfRule type="cellIs" dxfId="503" priority="499" operator="between">
      <formula>0</formula>
      <formula>1</formula>
    </cfRule>
  </conditionalFormatting>
  <conditionalFormatting sqref="T58">
    <cfRule type="cellIs" dxfId="502" priority="488" operator="lessThan">
      <formula>0</formula>
    </cfRule>
    <cfRule type="cellIs" dxfId="501" priority="489" operator="greaterThan">
      <formula>6</formula>
    </cfRule>
    <cfRule type="cellIs" dxfId="500" priority="490" operator="between">
      <formula>5</formula>
      <formula>6</formula>
    </cfRule>
    <cfRule type="cellIs" dxfId="499" priority="491" operator="between">
      <formula>3</formula>
      <formula>4</formula>
    </cfRule>
    <cfRule type="cellIs" dxfId="498" priority="492" operator="equal">
      <formula>2</formula>
    </cfRule>
    <cfRule type="cellIs" dxfId="497" priority="493" operator="between">
      <formula>0</formula>
      <formula>1</formula>
    </cfRule>
  </conditionalFormatting>
  <conditionalFormatting sqref="U58">
    <cfRule type="cellIs" dxfId="496" priority="482" operator="lessThan">
      <formula>0</formula>
    </cfRule>
    <cfRule type="cellIs" dxfId="495" priority="483" operator="greaterThan">
      <formula>6</formula>
    </cfRule>
    <cfRule type="cellIs" dxfId="494" priority="484" operator="between">
      <formula>5</formula>
      <formula>6</formula>
    </cfRule>
    <cfRule type="cellIs" dxfId="493" priority="485" operator="between">
      <formula>3</formula>
      <formula>4</formula>
    </cfRule>
    <cfRule type="cellIs" dxfId="492" priority="486" operator="equal">
      <formula>2</formula>
    </cfRule>
    <cfRule type="cellIs" dxfId="491" priority="487" operator="between">
      <formula>0</formula>
      <formula>1</formula>
    </cfRule>
  </conditionalFormatting>
  <conditionalFormatting sqref="Q58">
    <cfRule type="cellIs" dxfId="490" priority="476" operator="lessThan">
      <formula>0</formula>
    </cfRule>
    <cfRule type="cellIs" dxfId="489" priority="477" operator="greaterThan">
      <formula>28</formula>
    </cfRule>
    <cfRule type="cellIs" dxfId="488" priority="478" operator="between">
      <formula>22</formula>
      <formula>28</formula>
    </cfRule>
    <cfRule type="cellIs" dxfId="487" priority="479" operator="between">
      <formula>14</formula>
      <formula>21</formula>
    </cfRule>
    <cfRule type="cellIs" dxfId="486" priority="480" operator="between">
      <formula>8</formula>
      <formula>13</formula>
    </cfRule>
    <cfRule type="cellIs" dxfId="485" priority="481" operator="between">
      <formula>0</formula>
      <formula>7</formula>
    </cfRule>
  </conditionalFormatting>
  <conditionalFormatting sqref="W58">
    <cfRule type="cellIs" dxfId="484" priority="470" operator="lessThan">
      <formula>0</formula>
    </cfRule>
    <cfRule type="cellIs" dxfId="483" priority="471" operator="greaterThan">
      <formula>52</formula>
    </cfRule>
    <cfRule type="cellIs" dxfId="482" priority="472" operator="between">
      <formula>38</formula>
      <formula>52</formula>
    </cfRule>
    <cfRule type="cellIs" dxfId="481" priority="473" operator="between">
      <formula>22</formula>
      <formula>37</formula>
    </cfRule>
    <cfRule type="cellIs" dxfId="480" priority="474" operator="between">
      <formula>16</formula>
      <formula>21</formula>
    </cfRule>
    <cfRule type="cellIs" dxfId="479" priority="475" operator="between">
      <formula>0</formula>
      <formula>15</formula>
    </cfRule>
  </conditionalFormatting>
  <conditionalFormatting sqref="V58">
    <cfRule type="cellIs" dxfId="478" priority="464" operator="lessThan">
      <formula>0</formula>
    </cfRule>
    <cfRule type="cellIs" dxfId="477" priority="465" operator="greaterThan">
      <formula>24</formula>
    </cfRule>
    <cfRule type="cellIs" dxfId="476" priority="466" operator="between">
      <formula>19</formula>
      <formula>24</formula>
    </cfRule>
    <cfRule type="cellIs" dxfId="475" priority="467" operator="between">
      <formula>11</formula>
      <formula>18</formula>
    </cfRule>
    <cfRule type="cellIs" dxfId="474" priority="468" operator="between">
      <formula>8</formula>
      <formula>10</formula>
    </cfRule>
    <cfRule type="cellIs" dxfId="473" priority="469" operator="between">
      <formula>0</formula>
      <formula>7</formula>
    </cfRule>
  </conditionalFormatting>
  <conditionalFormatting sqref="E32:E57">
    <cfRule type="cellIs" dxfId="472" priority="456" operator="lessThan">
      <formula>0</formula>
    </cfRule>
    <cfRule type="cellIs" dxfId="471" priority="457" operator="greaterThan">
      <formula>7</formula>
    </cfRule>
    <cfRule type="cellIs" dxfId="470" priority="458" operator="between">
      <formula>6</formula>
      <formula>7</formula>
    </cfRule>
    <cfRule type="cellIs" dxfId="469" priority="459" operator="between">
      <formula>3</formula>
      <formula>5</formula>
    </cfRule>
    <cfRule type="cellIs" dxfId="468" priority="460" operator="equal">
      <formula>2</formula>
    </cfRule>
    <cfRule type="cellIs" dxfId="467" priority="461" operator="between">
      <formula>0</formula>
      <formula>1</formula>
    </cfRule>
  </conditionalFormatting>
  <conditionalFormatting sqref="F32:F57">
    <cfRule type="cellIs" dxfId="466" priority="450" operator="lessThan">
      <formula>0</formula>
    </cfRule>
    <cfRule type="cellIs" dxfId="465" priority="451" operator="greaterThan">
      <formula>8</formula>
    </cfRule>
    <cfRule type="cellIs" dxfId="464" priority="452" operator="between">
      <formula>7</formula>
      <formula>8</formula>
    </cfRule>
    <cfRule type="cellIs" dxfId="463" priority="453" operator="between">
      <formula>5</formula>
      <formula>6</formula>
    </cfRule>
    <cfRule type="cellIs" dxfId="462" priority="454" operator="between">
      <formula>2</formula>
      <formula>4</formula>
    </cfRule>
    <cfRule type="cellIs" dxfId="461" priority="455" operator="between">
      <formula>0</formula>
      <formula>1</formula>
    </cfRule>
  </conditionalFormatting>
  <conditionalFormatting sqref="G32:G57">
    <cfRule type="cellIs" dxfId="460" priority="444" operator="lessThan">
      <formula>0</formula>
    </cfRule>
    <cfRule type="cellIs" dxfId="459" priority="445" operator="greaterThan">
      <formula>30</formula>
    </cfRule>
    <cfRule type="cellIs" dxfId="458" priority="446" operator="between">
      <formula>21</formula>
      <formula>30</formula>
    </cfRule>
    <cfRule type="cellIs" dxfId="457" priority="447" operator="between">
      <formula>11</formula>
      <formula>20</formula>
    </cfRule>
    <cfRule type="cellIs" dxfId="456" priority="448" operator="between">
      <formula>3</formula>
      <formula>10</formula>
    </cfRule>
    <cfRule type="cellIs" dxfId="455" priority="449" operator="between">
      <formula>0</formula>
      <formula>2</formula>
    </cfRule>
  </conditionalFormatting>
  <conditionalFormatting sqref="D32:D57">
    <cfRule type="cellIs" dxfId="454" priority="347" operator="lessThan">
      <formula>0</formula>
    </cfRule>
    <cfRule type="cellIs" dxfId="453" priority="348" operator="greaterThan">
      <formula>2</formula>
    </cfRule>
    <cfRule type="cellIs" dxfId="452" priority="442" operator="equal">
      <formula>1</formula>
    </cfRule>
    <cfRule type="cellIs" dxfId="451" priority="443" operator="equal">
      <formula>0</formula>
    </cfRule>
  </conditionalFormatting>
  <conditionalFormatting sqref="H32:H57">
    <cfRule type="cellIs" dxfId="450" priority="436" operator="lessThan">
      <formula>0</formula>
    </cfRule>
    <cfRule type="cellIs" dxfId="449" priority="437" operator="greaterThan">
      <formula>18</formula>
    </cfRule>
    <cfRule type="cellIs" dxfId="448" priority="438" operator="between">
      <formula>15</formula>
      <formula>18</formula>
    </cfRule>
    <cfRule type="cellIs" dxfId="447" priority="439" operator="between">
      <formula>8</formula>
      <formula>14</formula>
    </cfRule>
    <cfRule type="cellIs" dxfId="446" priority="440" operator="between">
      <formula>4</formula>
      <formula>7</formula>
    </cfRule>
    <cfRule type="cellIs" dxfId="445" priority="441" operator="between">
      <formula>0</formula>
      <formula>3</formula>
    </cfRule>
  </conditionalFormatting>
  <conditionalFormatting sqref="I32:I57">
    <cfRule type="cellIs" dxfId="444" priority="430" operator="lessThan">
      <formula>0</formula>
    </cfRule>
    <cfRule type="cellIs" dxfId="443" priority="431" operator="greaterThan">
      <formula>5</formula>
    </cfRule>
    <cfRule type="cellIs" dxfId="442" priority="432" operator="between">
      <formula>4</formula>
      <formula>5</formula>
    </cfRule>
    <cfRule type="cellIs" dxfId="441" priority="433" operator="between">
      <formula>2</formula>
      <formula>3</formula>
    </cfRule>
    <cfRule type="cellIs" dxfId="440" priority="434" operator="equal">
      <formula>1</formula>
    </cfRule>
    <cfRule type="cellIs" dxfId="439" priority="435" operator="equal">
      <formula>0</formula>
    </cfRule>
  </conditionalFormatting>
  <conditionalFormatting sqref="J32:J57">
    <cfRule type="cellIs" dxfId="438" priority="424" operator="lessThan">
      <formula>0</formula>
    </cfRule>
    <cfRule type="cellIs" dxfId="437" priority="425" operator="greaterThan">
      <formula>11</formula>
    </cfRule>
    <cfRule type="cellIs" dxfId="436" priority="426" operator="between">
      <formula>9</formula>
      <formula>11</formula>
    </cfRule>
    <cfRule type="cellIs" dxfId="435" priority="427" operator="between">
      <formula>6</formula>
      <formula>8</formula>
    </cfRule>
    <cfRule type="cellIs" dxfId="434" priority="428" operator="between">
      <formula>3</formula>
      <formula>5</formula>
    </cfRule>
    <cfRule type="cellIs" dxfId="433" priority="429" operator="between">
      <formula>0</formula>
      <formula>2</formula>
    </cfRule>
  </conditionalFormatting>
  <conditionalFormatting sqref="L32:L57">
    <cfRule type="cellIs" dxfId="432" priority="414" operator="lessThan">
      <formula>0</formula>
    </cfRule>
    <cfRule type="cellIs" dxfId="431" priority="415" operator="greaterThan">
      <formula>3</formula>
    </cfRule>
    <cfRule type="cellIs" dxfId="430" priority="416" operator="between">
      <formula>2</formula>
      <formula>3</formula>
    </cfRule>
    <cfRule type="cellIs" dxfId="429" priority="417" operator="between">
      <formula>0</formula>
      <formula>1</formula>
    </cfRule>
  </conditionalFormatting>
  <conditionalFormatting sqref="M32:M57">
    <cfRule type="cellIs" dxfId="428" priority="408" operator="lessThan">
      <formula>0</formula>
    </cfRule>
    <cfRule type="cellIs" dxfId="427" priority="409" operator="greaterThan">
      <formula>9</formula>
    </cfRule>
    <cfRule type="cellIs" dxfId="426" priority="410" operator="between">
      <formula>7</formula>
      <formula>9</formula>
    </cfRule>
    <cfRule type="cellIs" dxfId="425" priority="411" operator="between">
      <formula>4</formula>
      <formula>6</formula>
    </cfRule>
    <cfRule type="cellIs" dxfId="424" priority="412" operator="between">
      <formula>2</formula>
      <formula>3</formula>
    </cfRule>
    <cfRule type="cellIs" dxfId="423" priority="413" operator="between">
      <formula>0</formula>
      <formula>1</formula>
    </cfRule>
  </conditionalFormatting>
  <conditionalFormatting sqref="N32:N57">
    <cfRule type="cellIs" dxfId="422" priority="402" operator="lessThan">
      <formula>0</formula>
    </cfRule>
    <cfRule type="cellIs" dxfId="421" priority="403" operator="greaterThan">
      <formula>9</formula>
    </cfRule>
    <cfRule type="cellIs" dxfId="420" priority="404" operator="between">
      <formula>7</formula>
      <formula>9</formula>
    </cfRule>
    <cfRule type="cellIs" dxfId="419" priority="405" operator="between">
      <formula>4</formula>
      <formula>6</formula>
    </cfRule>
    <cfRule type="cellIs" dxfId="418" priority="406" operator="between">
      <formula>2</formula>
      <formula>3</formula>
    </cfRule>
    <cfRule type="cellIs" dxfId="417" priority="407" operator="between">
      <formula>0</formula>
      <formula>1</formula>
    </cfRule>
  </conditionalFormatting>
  <conditionalFormatting sqref="O32:O57">
    <cfRule type="cellIs" dxfId="416" priority="396" operator="lessThan">
      <formula>0</formula>
    </cfRule>
    <cfRule type="cellIs" dxfId="415" priority="397" operator="greaterThan">
      <formula>4</formula>
    </cfRule>
    <cfRule type="cellIs" dxfId="414" priority="398" operator="equal">
      <formula>4</formula>
    </cfRule>
    <cfRule type="cellIs" dxfId="413" priority="399" operator="equal">
      <formula>3</formula>
    </cfRule>
    <cfRule type="cellIs" dxfId="412" priority="400" operator="equal">
      <formula>2</formula>
    </cfRule>
    <cfRule type="cellIs" dxfId="411" priority="401" operator="between">
      <formula>0</formula>
      <formula>1</formula>
    </cfRule>
  </conditionalFormatting>
  <conditionalFormatting sqref="P32:P57">
    <cfRule type="cellIs" dxfId="410" priority="391" operator="lessThan">
      <formula>0</formula>
    </cfRule>
    <cfRule type="cellIs" dxfId="409" priority="392" operator="greaterThan">
      <formula>3</formula>
    </cfRule>
    <cfRule type="cellIs" dxfId="408" priority="393" operator="between">
      <formula>2</formula>
      <formula>3</formula>
    </cfRule>
    <cfRule type="cellIs" dxfId="407" priority="394" operator="equal">
      <formula>1</formula>
    </cfRule>
    <cfRule type="cellIs" dxfId="406" priority="395" operator="equal">
      <formula>0</formula>
    </cfRule>
  </conditionalFormatting>
  <conditionalFormatting sqref="R32:R57">
    <cfRule type="cellIs" dxfId="405" priority="385" operator="lessThan">
      <formula>0</formula>
    </cfRule>
    <cfRule type="cellIs" dxfId="404" priority="386" operator="greaterThan">
      <formula>6</formula>
    </cfRule>
    <cfRule type="cellIs" dxfId="403" priority="387" operator="between">
      <formula>5</formula>
      <formula>6</formula>
    </cfRule>
    <cfRule type="cellIs" dxfId="402" priority="388" operator="between">
      <formula>3</formula>
      <formula>4</formula>
    </cfRule>
    <cfRule type="cellIs" dxfId="401" priority="389" operator="equal">
      <formula>2</formula>
    </cfRule>
    <cfRule type="cellIs" dxfId="400" priority="390" operator="between">
      <formula>0</formula>
      <formula>1</formula>
    </cfRule>
  </conditionalFormatting>
  <conditionalFormatting sqref="S32:S57">
    <cfRule type="cellIs" dxfId="399" priority="379" operator="lessThan">
      <formula>0</formula>
    </cfRule>
    <cfRule type="cellIs" dxfId="398" priority="380" operator="greaterThan">
      <formula>6</formula>
    </cfRule>
    <cfRule type="cellIs" dxfId="397" priority="381" operator="between">
      <formula>5</formula>
      <formula>6</formula>
    </cfRule>
    <cfRule type="cellIs" dxfId="396" priority="382" operator="between">
      <formula>3</formula>
      <formula>4</formula>
    </cfRule>
    <cfRule type="cellIs" dxfId="395" priority="383" operator="equal">
      <formula>2</formula>
    </cfRule>
    <cfRule type="cellIs" dxfId="394" priority="384" operator="between">
      <formula>0</formula>
      <formula>1</formula>
    </cfRule>
  </conditionalFormatting>
  <conditionalFormatting sqref="T32:T57">
    <cfRule type="cellIs" dxfId="393" priority="373" operator="lessThan">
      <formula>0</formula>
    </cfRule>
    <cfRule type="cellIs" dxfId="392" priority="374" operator="greaterThan">
      <formula>6</formula>
    </cfRule>
    <cfRule type="cellIs" dxfId="391" priority="375" operator="between">
      <formula>5</formula>
      <formula>6</formula>
    </cfRule>
    <cfRule type="cellIs" dxfId="390" priority="376" operator="between">
      <formula>3</formula>
      <formula>4</formula>
    </cfRule>
    <cfRule type="cellIs" dxfId="389" priority="377" operator="equal">
      <formula>2</formula>
    </cfRule>
    <cfRule type="cellIs" dxfId="388" priority="378" operator="between">
      <formula>0</formula>
      <formula>1</formula>
    </cfRule>
  </conditionalFormatting>
  <conditionalFormatting sqref="U32:U57">
    <cfRule type="cellIs" dxfId="387" priority="367" operator="lessThan">
      <formula>0</formula>
    </cfRule>
    <cfRule type="cellIs" dxfId="386" priority="368" operator="greaterThan">
      <formula>6</formula>
    </cfRule>
    <cfRule type="cellIs" dxfId="385" priority="369" operator="between">
      <formula>5</formula>
      <formula>6</formula>
    </cfRule>
    <cfRule type="cellIs" dxfId="384" priority="370" operator="between">
      <formula>3</formula>
      <formula>4</formula>
    </cfRule>
    <cfRule type="cellIs" dxfId="383" priority="371" operator="equal">
      <formula>2</formula>
    </cfRule>
    <cfRule type="cellIs" dxfId="382" priority="372" operator="between">
      <formula>0</formula>
      <formula>1</formula>
    </cfRule>
  </conditionalFormatting>
  <conditionalFormatting sqref="Q32:Q57">
    <cfRule type="cellIs" dxfId="381" priority="361" operator="lessThan">
      <formula>0</formula>
    </cfRule>
    <cfRule type="cellIs" dxfId="380" priority="362" operator="greaterThan">
      <formula>28</formula>
    </cfRule>
    <cfRule type="cellIs" dxfId="379" priority="363" operator="between">
      <formula>22</formula>
      <formula>28</formula>
    </cfRule>
    <cfRule type="cellIs" dxfId="378" priority="364" operator="between">
      <formula>14</formula>
      <formula>21</formula>
    </cfRule>
    <cfRule type="cellIs" dxfId="377" priority="365" operator="between">
      <formula>8</formula>
      <formula>13</formula>
    </cfRule>
    <cfRule type="cellIs" dxfId="376" priority="366" operator="between">
      <formula>0</formula>
      <formula>7</formula>
    </cfRule>
  </conditionalFormatting>
  <conditionalFormatting sqref="W32:W57">
    <cfRule type="cellIs" dxfId="375" priority="355" operator="lessThan">
      <formula>0</formula>
    </cfRule>
    <cfRule type="cellIs" dxfId="374" priority="356" operator="greaterThan">
      <formula>52</formula>
    </cfRule>
    <cfRule type="cellIs" dxfId="373" priority="357" operator="between">
      <formula>38</formula>
      <formula>52</formula>
    </cfRule>
    <cfRule type="cellIs" dxfId="372" priority="358" operator="between">
      <formula>22</formula>
      <formula>37</formula>
    </cfRule>
    <cfRule type="cellIs" dxfId="371" priority="359" operator="between">
      <formula>16</formula>
      <formula>21</formula>
    </cfRule>
    <cfRule type="cellIs" dxfId="370" priority="360" operator="between">
      <formula>0</formula>
      <formula>15</formula>
    </cfRule>
  </conditionalFormatting>
  <conditionalFormatting sqref="V32:V57">
    <cfRule type="cellIs" dxfId="369" priority="349" operator="lessThan">
      <formula>0</formula>
    </cfRule>
    <cfRule type="cellIs" dxfId="368" priority="350" operator="greaterThan">
      <formula>24</formula>
    </cfRule>
    <cfRule type="cellIs" dxfId="367" priority="351" operator="between">
      <formula>19</formula>
      <formula>24</formula>
    </cfRule>
    <cfRule type="cellIs" dxfId="366" priority="352" operator="between">
      <formula>10</formula>
      <formula>17</formula>
    </cfRule>
    <cfRule type="cellIs" dxfId="365" priority="353" operator="between">
      <formula>8</formula>
      <formula>10</formula>
    </cfRule>
    <cfRule type="cellIs" dxfId="364" priority="354" operator="between">
      <formula>0</formula>
      <formula>7</formula>
    </cfRule>
  </conditionalFormatting>
  <conditionalFormatting sqref="E31">
    <cfRule type="cellIs" dxfId="363" priority="341" operator="lessThan">
      <formula>0</formula>
    </cfRule>
    <cfRule type="cellIs" dxfId="362" priority="342" operator="greaterThan">
      <formula>7</formula>
    </cfRule>
    <cfRule type="cellIs" dxfId="361" priority="343" operator="between">
      <formula>6</formula>
      <formula>7</formula>
    </cfRule>
    <cfRule type="cellIs" dxfId="360" priority="344" operator="between">
      <formula>3</formula>
      <formula>5</formula>
    </cfRule>
    <cfRule type="cellIs" dxfId="359" priority="345" operator="equal">
      <formula>2</formula>
    </cfRule>
    <cfRule type="cellIs" dxfId="358" priority="346" operator="between">
      <formula>0</formula>
      <formula>1</formula>
    </cfRule>
  </conditionalFormatting>
  <conditionalFormatting sqref="F31">
    <cfRule type="cellIs" dxfId="357" priority="335" operator="lessThan">
      <formula>0</formula>
    </cfRule>
    <cfRule type="cellIs" dxfId="356" priority="336" operator="greaterThan">
      <formula>8</formula>
    </cfRule>
    <cfRule type="cellIs" dxfId="355" priority="337" operator="between">
      <formula>7</formula>
      <formula>8</formula>
    </cfRule>
    <cfRule type="cellIs" dxfId="354" priority="338" operator="between">
      <formula>5</formula>
      <formula>6</formula>
    </cfRule>
    <cfRule type="cellIs" dxfId="353" priority="339" operator="between">
      <formula>2</formula>
      <formula>4</formula>
    </cfRule>
    <cfRule type="cellIs" dxfId="352" priority="340" operator="between">
      <formula>0</formula>
      <formula>1</formula>
    </cfRule>
  </conditionalFormatting>
  <conditionalFormatting sqref="G31">
    <cfRule type="cellIs" dxfId="351" priority="329" operator="lessThan">
      <formula>0</formula>
    </cfRule>
    <cfRule type="cellIs" dxfId="350" priority="330" operator="greaterThan">
      <formula>30</formula>
    </cfRule>
    <cfRule type="cellIs" dxfId="349" priority="331" operator="between">
      <formula>21</formula>
      <formula>30</formula>
    </cfRule>
    <cfRule type="cellIs" dxfId="348" priority="332" operator="between">
      <formula>11</formula>
      <formula>20</formula>
    </cfRule>
    <cfRule type="cellIs" dxfId="347" priority="333" operator="between">
      <formula>3</formula>
      <formula>10</formula>
    </cfRule>
    <cfRule type="cellIs" dxfId="346" priority="334" operator="between">
      <formula>0</formula>
      <formula>2</formula>
    </cfRule>
  </conditionalFormatting>
  <conditionalFormatting sqref="D31">
    <cfRule type="cellIs" dxfId="345" priority="232" operator="lessThan">
      <formula>0</formula>
    </cfRule>
    <cfRule type="cellIs" dxfId="344" priority="233" operator="greaterThan">
      <formula>2</formula>
    </cfRule>
    <cfRule type="cellIs" dxfId="343" priority="327" operator="equal">
      <formula>1</formula>
    </cfRule>
    <cfRule type="cellIs" dxfId="342" priority="328" operator="equal">
      <formula>0</formula>
    </cfRule>
  </conditionalFormatting>
  <conditionalFormatting sqref="H31">
    <cfRule type="cellIs" dxfId="341" priority="321" operator="lessThan">
      <formula>0</formula>
    </cfRule>
    <cfRule type="cellIs" dxfId="340" priority="322" operator="greaterThan">
      <formula>18</formula>
    </cfRule>
    <cfRule type="cellIs" dxfId="339" priority="323" operator="between">
      <formula>15</formula>
      <formula>18</formula>
    </cfRule>
    <cfRule type="cellIs" dxfId="338" priority="324" operator="between">
      <formula>8</formula>
      <formula>14</formula>
    </cfRule>
    <cfRule type="cellIs" dxfId="337" priority="325" operator="between">
      <formula>4</formula>
      <formula>7</formula>
    </cfRule>
    <cfRule type="cellIs" dxfId="336" priority="326" operator="between">
      <formula>0</formula>
      <formula>3</formula>
    </cfRule>
  </conditionalFormatting>
  <conditionalFormatting sqref="I31">
    <cfRule type="cellIs" dxfId="335" priority="315" operator="lessThan">
      <formula>0</formula>
    </cfRule>
    <cfRule type="cellIs" dxfId="334" priority="316" operator="greaterThan">
      <formula>5</formula>
    </cfRule>
    <cfRule type="cellIs" dxfId="333" priority="317" operator="between">
      <formula>4</formula>
      <formula>5</formula>
    </cfRule>
    <cfRule type="cellIs" dxfId="332" priority="318" operator="between">
      <formula>2</formula>
      <formula>3</formula>
    </cfRule>
    <cfRule type="cellIs" dxfId="331" priority="319" operator="equal">
      <formula>1</formula>
    </cfRule>
    <cfRule type="cellIs" dxfId="330" priority="320" operator="equal">
      <formula>0</formula>
    </cfRule>
  </conditionalFormatting>
  <conditionalFormatting sqref="J31">
    <cfRule type="cellIs" dxfId="329" priority="309" operator="lessThan">
      <formula>0</formula>
    </cfRule>
    <cfRule type="cellIs" dxfId="328" priority="310" operator="greaterThan">
      <formula>11</formula>
    </cfRule>
    <cfRule type="cellIs" dxfId="327" priority="311" operator="between">
      <formula>9</formula>
      <formula>11</formula>
    </cfRule>
    <cfRule type="cellIs" dxfId="326" priority="312" operator="between">
      <formula>6</formula>
      <formula>8</formula>
    </cfRule>
    <cfRule type="cellIs" dxfId="325" priority="313" operator="between">
      <formula>3</formula>
      <formula>5</formula>
    </cfRule>
    <cfRule type="cellIs" dxfId="324" priority="314" operator="between">
      <formula>0</formula>
      <formula>2</formula>
    </cfRule>
  </conditionalFormatting>
  <conditionalFormatting sqref="L31">
    <cfRule type="cellIs" dxfId="323" priority="299" operator="lessThan">
      <formula>0</formula>
    </cfRule>
    <cfRule type="cellIs" dxfId="322" priority="300" operator="greaterThan">
      <formula>3</formula>
    </cfRule>
    <cfRule type="cellIs" dxfId="321" priority="301" operator="between">
      <formula>2</formula>
      <formula>3</formula>
    </cfRule>
    <cfRule type="cellIs" dxfId="320" priority="302" operator="between">
      <formula>0</formula>
      <formula>1</formula>
    </cfRule>
  </conditionalFormatting>
  <conditionalFormatting sqref="M31">
    <cfRule type="cellIs" dxfId="319" priority="293" operator="lessThan">
      <formula>0</formula>
    </cfRule>
    <cfRule type="cellIs" dxfId="318" priority="294" operator="greaterThan">
      <formula>9</formula>
    </cfRule>
    <cfRule type="cellIs" dxfId="317" priority="295" operator="between">
      <formula>7</formula>
      <formula>9</formula>
    </cfRule>
    <cfRule type="cellIs" dxfId="316" priority="296" operator="between">
      <formula>4</formula>
      <formula>6</formula>
    </cfRule>
    <cfRule type="cellIs" dxfId="315" priority="297" operator="between">
      <formula>2</formula>
      <formula>3</formula>
    </cfRule>
    <cfRule type="cellIs" dxfId="314" priority="298" operator="between">
      <formula>0</formula>
      <formula>1</formula>
    </cfRule>
  </conditionalFormatting>
  <conditionalFormatting sqref="N31">
    <cfRule type="cellIs" dxfId="313" priority="287" operator="lessThan">
      <formula>0</formula>
    </cfRule>
    <cfRule type="cellIs" dxfId="312" priority="288" operator="greaterThan">
      <formula>9</formula>
    </cfRule>
    <cfRule type="cellIs" dxfId="311" priority="289" operator="between">
      <formula>7</formula>
      <formula>9</formula>
    </cfRule>
    <cfRule type="cellIs" dxfId="310" priority="290" operator="between">
      <formula>4</formula>
      <formula>6</formula>
    </cfRule>
    <cfRule type="cellIs" dxfId="309" priority="291" operator="between">
      <formula>2</formula>
      <formula>3</formula>
    </cfRule>
    <cfRule type="cellIs" dxfId="308" priority="292" operator="between">
      <formula>0</formula>
      <formula>1</formula>
    </cfRule>
  </conditionalFormatting>
  <conditionalFormatting sqref="O31">
    <cfRule type="cellIs" dxfId="307" priority="281" operator="lessThan">
      <formula>0</formula>
    </cfRule>
    <cfRule type="cellIs" dxfId="306" priority="282" operator="greaterThan">
      <formula>4</formula>
    </cfRule>
    <cfRule type="cellIs" dxfId="305" priority="283" operator="equal">
      <formula>4</formula>
    </cfRule>
    <cfRule type="cellIs" dxfId="304" priority="284" operator="equal">
      <formula>3</formula>
    </cfRule>
    <cfRule type="cellIs" dxfId="303" priority="285" operator="equal">
      <formula>2</formula>
    </cfRule>
    <cfRule type="cellIs" dxfId="302" priority="286" operator="between">
      <formula>0</formula>
      <formula>1</formula>
    </cfRule>
  </conditionalFormatting>
  <conditionalFormatting sqref="P31">
    <cfRule type="cellIs" dxfId="301" priority="276" operator="lessThan">
      <formula>0</formula>
    </cfRule>
    <cfRule type="cellIs" dxfId="300" priority="277" operator="greaterThan">
      <formula>3</formula>
    </cfRule>
    <cfRule type="cellIs" dxfId="299" priority="278" operator="between">
      <formula>2</formula>
      <formula>3</formula>
    </cfRule>
    <cfRule type="cellIs" dxfId="298" priority="279" operator="equal">
      <formula>1</formula>
    </cfRule>
    <cfRule type="cellIs" dxfId="297" priority="280" operator="equal">
      <formula>0</formula>
    </cfRule>
  </conditionalFormatting>
  <conditionalFormatting sqref="R31">
    <cfRule type="cellIs" dxfId="296" priority="270" operator="lessThan">
      <formula>0</formula>
    </cfRule>
    <cfRule type="cellIs" dxfId="295" priority="271" operator="greaterThan">
      <formula>6</formula>
    </cfRule>
    <cfRule type="cellIs" dxfId="294" priority="272" operator="between">
      <formula>5</formula>
      <formula>6</formula>
    </cfRule>
    <cfRule type="cellIs" dxfId="293" priority="273" operator="between">
      <formula>3</formula>
      <formula>4</formula>
    </cfRule>
    <cfRule type="cellIs" dxfId="292" priority="274" operator="equal">
      <formula>2</formula>
    </cfRule>
    <cfRule type="cellIs" dxfId="291" priority="275" operator="between">
      <formula>0</formula>
      <formula>1</formula>
    </cfRule>
  </conditionalFormatting>
  <conditionalFormatting sqref="S31">
    <cfRule type="cellIs" dxfId="290" priority="264" operator="lessThan">
      <formula>0</formula>
    </cfRule>
    <cfRule type="cellIs" dxfId="289" priority="265" operator="greaterThan">
      <formula>6</formula>
    </cfRule>
    <cfRule type="cellIs" dxfId="288" priority="266" operator="between">
      <formula>5</formula>
      <formula>6</formula>
    </cfRule>
    <cfRule type="cellIs" dxfId="287" priority="267" operator="between">
      <formula>3</formula>
      <formula>4</formula>
    </cfRule>
    <cfRule type="cellIs" dxfId="286" priority="268" operator="equal">
      <formula>2</formula>
    </cfRule>
    <cfRule type="cellIs" dxfId="285" priority="269" operator="between">
      <formula>0</formula>
      <formula>1</formula>
    </cfRule>
  </conditionalFormatting>
  <conditionalFormatting sqref="T31">
    <cfRule type="cellIs" dxfId="284" priority="258" operator="lessThan">
      <formula>0</formula>
    </cfRule>
    <cfRule type="cellIs" dxfId="283" priority="259" operator="greaterThan">
      <formula>6</formula>
    </cfRule>
    <cfRule type="cellIs" dxfId="282" priority="260" operator="between">
      <formula>5</formula>
      <formula>6</formula>
    </cfRule>
    <cfRule type="cellIs" dxfId="281" priority="261" operator="between">
      <formula>3</formula>
      <formula>4</formula>
    </cfRule>
    <cfRule type="cellIs" dxfId="280" priority="262" operator="equal">
      <formula>2</formula>
    </cfRule>
    <cfRule type="cellIs" dxfId="279" priority="263" operator="between">
      <formula>0</formula>
      <formula>1</formula>
    </cfRule>
  </conditionalFormatting>
  <conditionalFormatting sqref="U31">
    <cfRule type="cellIs" dxfId="278" priority="252" operator="lessThan">
      <formula>0</formula>
    </cfRule>
    <cfRule type="cellIs" dxfId="277" priority="253" operator="greaterThan">
      <formula>6</formula>
    </cfRule>
    <cfRule type="cellIs" dxfId="276" priority="254" operator="between">
      <formula>5</formula>
      <formula>6</formula>
    </cfRule>
    <cfRule type="cellIs" dxfId="275" priority="255" operator="between">
      <formula>3</formula>
      <formula>4</formula>
    </cfRule>
    <cfRule type="cellIs" dxfId="274" priority="256" operator="equal">
      <formula>2</formula>
    </cfRule>
    <cfRule type="cellIs" dxfId="273" priority="257" operator="between">
      <formula>0</formula>
      <formula>1</formula>
    </cfRule>
  </conditionalFormatting>
  <conditionalFormatting sqref="Q31">
    <cfRule type="cellIs" dxfId="272" priority="246" operator="lessThan">
      <formula>0</formula>
    </cfRule>
    <cfRule type="cellIs" dxfId="271" priority="247" operator="greaterThan">
      <formula>28</formula>
    </cfRule>
    <cfRule type="cellIs" dxfId="270" priority="248" operator="between">
      <formula>22</formula>
      <formula>28</formula>
    </cfRule>
    <cfRule type="cellIs" dxfId="269" priority="249" operator="between">
      <formula>14</formula>
      <formula>21</formula>
    </cfRule>
    <cfRule type="cellIs" dxfId="268" priority="250" operator="between">
      <formula>8</formula>
      <formula>13</formula>
    </cfRule>
    <cfRule type="cellIs" dxfId="267" priority="251" operator="between">
      <formula>0</formula>
      <formula>7</formula>
    </cfRule>
  </conditionalFormatting>
  <conditionalFormatting sqref="W31">
    <cfRule type="cellIs" dxfId="266" priority="240" operator="lessThan">
      <formula>0</formula>
    </cfRule>
    <cfRule type="cellIs" dxfId="265" priority="241" operator="greaterThan">
      <formula>52</formula>
    </cfRule>
    <cfRule type="cellIs" dxfId="264" priority="242" operator="between">
      <formula>38</formula>
      <formula>52</formula>
    </cfRule>
    <cfRule type="cellIs" dxfId="263" priority="243" operator="between">
      <formula>22</formula>
      <formula>37</formula>
    </cfRule>
    <cfRule type="cellIs" dxfId="262" priority="244" operator="between">
      <formula>16</formula>
      <formula>21</formula>
    </cfRule>
    <cfRule type="cellIs" dxfId="261" priority="245" operator="between">
      <formula>0</formula>
      <formula>15</formula>
    </cfRule>
  </conditionalFormatting>
  <conditionalFormatting sqref="V31">
    <cfRule type="cellIs" dxfId="260" priority="234" operator="lessThan">
      <formula>0</formula>
    </cfRule>
    <cfRule type="cellIs" dxfId="259" priority="235" operator="greaterThan">
      <formula>24</formula>
    </cfRule>
    <cfRule type="cellIs" dxfId="258" priority="236" operator="between">
      <formula>19</formula>
      <formula>24</formula>
    </cfRule>
    <cfRule type="cellIs" dxfId="257" priority="237" operator="between">
      <formula>11</formula>
      <formula>18</formula>
    </cfRule>
    <cfRule type="cellIs" dxfId="256" priority="238" operator="between">
      <formula>8</formula>
      <formula>10</formula>
    </cfRule>
    <cfRule type="cellIs" dxfId="255" priority="239" operator="between">
      <formula>0</formula>
      <formula>7</formula>
    </cfRule>
  </conditionalFormatting>
  <conditionalFormatting sqref="E5:E30">
    <cfRule type="cellIs" dxfId="254" priority="226" operator="lessThan">
      <formula>0</formula>
    </cfRule>
    <cfRule type="cellIs" dxfId="253" priority="227" operator="greaterThan">
      <formula>7</formula>
    </cfRule>
    <cfRule type="cellIs" dxfId="252" priority="228" operator="between">
      <formula>6</formula>
      <formula>7</formula>
    </cfRule>
    <cfRule type="cellIs" dxfId="251" priority="229" operator="between">
      <formula>3</formula>
      <formula>5</formula>
    </cfRule>
    <cfRule type="cellIs" dxfId="250" priority="230" operator="equal">
      <formula>2</formula>
    </cfRule>
    <cfRule type="cellIs" dxfId="249" priority="231" operator="between">
      <formula>0</formula>
      <formula>1</formula>
    </cfRule>
  </conditionalFormatting>
  <conditionalFormatting sqref="F5:F30">
    <cfRule type="cellIs" dxfId="248" priority="220" operator="lessThan">
      <formula>0</formula>
    </cfRule>
    <cfRule type="cellIs" dxfId="247" priority="221" operator="greaterThan">
      <formula>8</formula>
    </cfRule>
    <cfRule type="cellIs" dxfId="246" priority="222" operator="between">
      <formula>7</formula>
      <formula>8</formula>
    </cfRule>
    <cfRule type="cellIs" dxfId="245" priority="223" operator="between">
      <formula>5</formula>
      <formula>6</formula>
    </cfRule>
    <cfRule type="cellIs" dxfId="244" priority="224" operator="between">
      <formula>2</formula>
      <formula>4</formula>
    </cfRule>
    <cfRule type="cellIs" dxfId="243" priority="225" operator="between">
      <formula>0</formula>
      <formula>1</formula>
    </cfRule>
  </conditionalFormatting>
  <conditionalFormatting sqref="G5:G30">
    <cfRule type="cellIs" dxfId="242" priority="214" operator="lessThan">
      <formula>0</formula>
    </cfRule>
    <cfRule type="cellIs" dxfId="241" priority="215" operator="greaterThan">
      <formula>30</formula>
    </cfRule>
    <cfRule type="cellIs" dxfId="240" priority="216" operator="between">
      <formula>21</formula>
      <formula>30</formula>
    </cfRule>
    <cfRule type="cellIs" dxfId="239" priority="217" operator="between">
      <formula>11</formula>
      <formula>20</formula>
    </cfRule>
    <cfRule type="cellIs" dxfId="238" priority="218" operator="between">
      <formula>3</formula>
      <formula>10</formula>
    </cfRule>
    <cfRule type="cellIs" dxfId="237" priority="219" operator="between">
      <formula>0</formula>
      <formula>2</formula>
    </cfRule>
  </conditionalFormatting>
  <conditionalFormatting sqref="D5:D30">
    <cfRule type="cellIs" dxfId="236" priority="117" operator="lessThan">
      <formula>0</formula>
    </cfRule>
    <cfRule type="cellIs" dxfId="235" priority="118" operator="greaterThan">
      <formula>2</formula>
    </cfRule>
    <cfRule type="cellIs" dxfId="234" priority="212" operator="equal">
      <formula>1</formula>
    </cfRule>
    <cfRule type="cellIs" dxfId="233" priority="213" operator="equal">
      <formula>0</formula>
    </cfRule>
  </conditionalFormatting>
  <conditionalFormatting sqref="H5:H30">
    <cfRule type="cellIs" dxfId="232" priority="206" operator="lessThan">
      <formula>0</formula>
    </cfRule>
    <cfRule type="cellIs" dxfId="231" priority="207" operator="greaterThan">
      <formula>18</formula>
    </cfRule>
    <cfRule type="cellIs" dxfId="230" priority="208" operator="between">
      <formula>15</formula>
      <formula>18</formula>
    </cfRule>
    <cfRule type="cellIs" dxfId="229" priority="209" operator="between">
      <formula>8</formula>
      <formula>14</formula>
    </cfRule>
    <cfRule type="cellIs" dxfId="228" priority="210" operator="between">
      <formula>4</formula>
      <formula>7</formula>
    </cfRule>
    <cfRule type="cellIs" dxfId="227" priority="211" operator="between">
      <formula>0</formula>
      <formula>3</formula>
    </cfRule>
  </conditionalFormatting>
  <conditionalFormatting sqref="I5:I30">
    <cfRule type="cellIs" dxfId="226" priority="200" operator="lessThan">
      <formula>0</formula>
    </cfRule>
    <cfRule type="cellIs" dxfId="225" priority="201" operator="greaterThan">
      <formula>5</formula>
    </cfRule>
    <cfRule type="cellIs" dxfId="224" priority="202" operator="between">
      <formula>4</formula>
      <formula>5</formula>
    </cfRule>
    <cfRule type="cellIs" dxfId="223" priority="203" operator="between">
      <formula>2</formula>
      <formula>3</formula>
    </cfRule>
    <cfRule type="cellIs" dxfId="222" priority="204" operator="equal">
      <formula>1</formula>
    </cfRule>
    <cfRule type="cellIs" dxfId="221" priority="205" operator="equal">
      <formula>0</formula>
    </cfRule>
  </conditionalFormatting>
  <conditionalFormatting sqref="J5:J30">
    <cfRule type="cellIs" dxfId="220" priority="194" operator="lessThan">
      <formula>0</formula>
    </cfRule>
    <cfRule type="cellIs" dxfId="219" priority="195" operator="greaterThan">
      <formula>11</formula>
    </cfRule>
    <cfRule type="cellIs" dxfId="218" priority="196" operator="between">
      <formula>9</formula>
      <formula>11</formula>
    </cfRule>
    <cfRule type="cellIs" dxfId="217" priority="197" operator="between">
      <formula>6</formula>
      <formula>8</formula>
    </cfRule>
    <cfRule type="cellIs" dxfId="216" priority="198" operator="between">
      <formula>3</formula>
      <formula>5</formula>
    </cfRule>
    <cfRule type="cellIs" dxfId="215" priority="199" operator="between">
      <formula>0</formula>
      <formula>2</formula>
    </cfRule>
  </conditionalFormatting>
  <conditionalFormatting sqref="L5:L30">
    <cfRule type="cellIs" dxfId="214" priority="184" operator="lessThan">
      <formula>0</formula>
    </cfRule>
    <cfRule type="cellIs" dxfId="213" priority="185" operator="greaterThan">
      <formula>3</formula>
    </cfRule>
    <cfRule type="cellIs" dxfId="212" priority="186" operator="between">
      <formula>2</formula>
      <formula>3</formula>
    </cfRule>
    <cfRule type="cellIs" dxfId="211" priority="187" operator="between">
      <formula>0</formula>
      <formula>1</formula>
    </cfRule>
  </conditionalFormatting>
  <conditionalFormatting sqref="M5:M30">
    <cfRule type="cellIs" dxfId="210" priority="178" operator="lessThan">
      <formula>0</formula>
    </cfRule>
    <cfRule type="cellIs" dxfId="209" priority="179" operator="greaterThan">
      <formula>9</formula>
    </cfRule>
    <cfRule type="cellIs" dxfId="208" priority="180" operator="between">
      <formula>7</formula>
      <formula>9</formula>
    </cfRule>
    <cfRule type="cellIs" dxfId="207" priority="181" operator="between">
      <formula>4</formula>
      <formula>6</formula>
    </cfRule>
    <cfRule type="cellIs" dxfId="206" priority="182" operator="between">
      <formula>2</formula>
      <formula>3</formula>
    </cfRule>
    <cfRule type="cellIs" dxfId="205" priority="183" operator="between">
      <formula>0</formula>
      <formula>1</formula>
    </cfRule>
  </conditionalFormatting>
  <conditionalFormatting sqref="N5:N30">
    <cfRule type="cellIs" dxfId="204" priority="172" operator="lessThan">
      <formula>0</formula>
    </cfRule>
    <cfRule type="cellIs" dxfId="203" priority="173" operator="greaterThan">
      <formula>9</formula>
    </cfRule>
    <cfRule type="cellIs" dxfId="202" priority="174" operator="between">
      <formula>7</formula>
      <formula>9</formula>
    </cfRule>
    <cfRule type="cellIs" dxfId="201" priority="175" operator="between">
      <formula>4</formula>
      <formula>6</formula>
    </cfRule>
    <cfRule type="cellIs" dxfId="200" priority="176" operator="between">
      <formula>2</formula>
      <formula>3</formula>
    </cfRule>
    <cfRule type="cellIs" dxfId="199" priority="177" operator="between">
      <formula>0</formula>
      <formula>1</formula>
    </cfRule>
  </conditionalFormatting>
  <conditionalFormatting sqref="O5:O30">
    <cfRule type="cellIs" dxfId="198" priority="166" operator="lessThan">
      <formula>0</formula>
    </cfRule>
    <cfRule type="cellIs" dxfId="197" priority="167" operator="greaterThan">
      <formula>4</formula>
    </cfRule>
    <cfRule type="cellIs" dxfId="196" priority="168" operator="equal">
      <formula>4</formula>
    </cfRule>
    <cfRule type="cellIs" dxfId="195" priority="169" operator="equal">
      <formula>3</formula>
    </cfRule>
    <cfRule type="cellIs" dxfId="194" priority="170" operator="equal">
      <formula>2</formula>
    </cfRule>
    <cfRule type="cellIs" dxfId="193" priority="171" operator="between">
      <formula>0</formula>
      <formula>1</formula>
    </cfRule>
  </conditionalFormatting>
  <conditionalFormatting sqref="P5:P30">
    <cfRule type="cellIs" dxfId="192" priority="161" operator="lessThan">
      <formula>0</formula>
    </cfRule>
    <cfRule type="cellIs" dxfId="191" priority="162" operator="greaterThan">
      <formula>3</formula>
    </cfRule>
    <cfRule type="cellIs" dxfId="190" priority="163" operator="between">
      <formula>2</formula>
      <formula>3</formula>
    </cfRule>
    <cfRule type="cellIs" dxfId="189" priority="164" operator="equal">
      <formula>1</formula>
    </cfRule>
    <cfRule type="cellIs" dxfId="188" priority="165" operator="equal">
      <formula>0</formula>
    </cfRule>
  </conditionalFormatting>
  <conditionalFormatting sqref="R5:R30">
    <cfRule type="cellIs" dxfId="187" priority="155" operator="lessThan">
      <formula>0</formula>
    </cfRule>
    <cfRule type="cellIs" dxfId="186" priority="156" operator="greaterThan">
      <formula>6</formula>
    </cfRule>
    <cfRule type="cellIs" dxfId="185" priority="157" operator="between">
      <formula>5</formula>
      <formula>6</formula>
    </cfRule>
    <cfRule type="cellIs" dxfId="184" priority="158" operator="between">
      <formula>3</formula>
      <formula>4</formula>
    </cfRule>
    <cfRule type="cellIs" dxfId="183" priority="159" operator="equal">
      <formula>2</formula>
    </cfRule>
    <cfRule type="cellIs" dxfId="182" priority="160" operator="between">
      <formula>0</formula>
      <formula>1</formula>
    </cfRule>
  </conditionalFormatting>
  <conditionalFormatting sqref="S5:S30">
    <cfRule type="cellIs" dxfId="181" priority="149" operator="lessThan">
      <formula>0</formula>
    </cfRule>
    <cfRule type="cellIs" dxfId="180" priority="150" operator="greaterThan">
      <formula>6</formula>
    </cfRule>
    <cfRule type="cellIs" dxfId="179" priority="151" operator="between">
      <formula>5</formula>
      <formula>6</formula>
    </cfRule>
    <cfRule type="cellIs" dxfId="178" priority="152" operator="between">
      <formula>3</formula>
      <formula>4</formula>
    </cfRule>
    <cfRule type="cellIs" dxfId="177" priority="153" operator="equal">
      <formula>2</formula>
    </cfRule>
    <cfRule type="cellIs" dxfId="176" priority="154" operator="between">
      <formula>0</formula>
      <formula>1</formula>
    </cfRule>
  </conditionalFormatting>
  <conditionalFormatting sqref="T5:T30">
    <cfRule type="cellIs" dxfId="175" priority="143" operator="lessThan">
      <formula>0</formula>
    </cfRule>
    <cfRule type="cellIs" dxfId="174" priority="144" operator="greaterThan">
      <formula>6</formula>
    </cfRule>
    <cfRule type="cellIs" dxfId="173" priority="145" operator="between">
      <formula>5</formula>
      <formula>6</formula>
    </cfRule>
    <cfRule type="cellIs" dxfId="172" priority="146" operator="between">
      <formula>3</formula>
      <formula>4</formula>
    </cfRule>
    <cfRule type="cellIs" dxfId="171" priority="147" operator="equal">
      <formula>2</formula>
    </cfRule>
    <cfRule type="cellIs" dxfId="170" priority="148" operator="between">
      <formula>0</formula>
      <formula>1</formula>
    </cfRule>
  </conditionalFormatting>
  <conditionalFormatting sqref="U5:U30">
    <cfRule type="cellIs" dxfId="169" priority="137" operator="lessThan">
      <formula>0</formula>
    </cfRule>
    <cfRule type="cellIs" dxfId="168" priority="138" operator="greaterThan">
      <formula>6</formula>
    </cfRule>
    <cfRule type="cellIs" dxfId="167" priority="139" operator="between">
      <formula>5</formula>
      <formula>6</formula>
    </cfRule>
    <cfRule type="cellIs" dxfId="166" priority="140" operator="between">
      <formula>3</formula>
      <formula>4</formula>
    </cfRule>
    <cfRule type="cellIs" dxfId="165" priority="141" operator="equal">
      <formula>2</formula>
    </cfRule>
    <cfRule type="cellIs" dxfId="164" priority="142" operator="between">
      <formula>0</formula>
      <formula>1</formula>
    </cfRule>
  </conditionalFormatting>
  <conditionalFormatting sqref="Q5 Q7 Q9 Q11 Q13 Q15 Q17 Q19 Q21 Q23:Q30">
    <cfRule type="cellIs" dxfId="163" priority="131" operator="lessThan">
      <formula>0</formula>
    </cfRule>
    <cfRule type="cellIs" dxfId="162" priority="132" operator="greaterThan">
      <formula>28</formula>
    </cfRule>
    <cfRule type="cellIs" dxfId="161" priority="133" operator="between">
      <formula>22</formula>
      <formula>28</formula>
    </cfRule>
    <cfRule type="cellIs" dxfId="160" priority="134" operator="between">
      <formula>14</formula>
      <formula>21</formula>
    </cfRule>
    <cfRule type="cellIs" dxfId="159" priority="135" operator="between">
      <formula>8</formula>
      <formula>13</formula>
    </cfRule>
    <cfRule type="cellIs" dxfId="158" priority="136" operator="between">
      <formula>0</formula>
      <formula>7</formula>
    </cfRule>
  </conditionalFormatting>
  <conditionalFormatting sqref="W5 W7 W9 W11 W13 W15 W17 W19 W21 W23:W30">
    <cfRule type="cellIs" dxfId="157" priority="125" operator="lessThan">
      <formula>0</formula>
    </cfRule>
    <cfRule type="cellIs" dxfId="156" priority="126" operator="greaterThan">
      <formula>52</formula>
    </cfRule>
    <cfRule type="cellIs" dxfId="155" priority="127" operator="between">
      <formula>38</formula>
      <formula>52</formula>
    </cfRule>
    <cfRule type="cellIs" dxfId="154" priority="128" operator="between">
      <formula>22</formula>
      <formula>37</formula>
    </cfRule>
    <cfRule type="cellIs" dxfId="153" priority="129" operator="between">
      <formula>16</formula>
      <formula>21</formula>
    </cfRule>
    <cfRule type="cellIs" dxfId="152" priority="130" operator="between">
      <formula>0</formula>
      <formula>15</formula>
    </cfRule>
  </conditionalFormatting>
  <conditionalFormatting sqref="V5 V7 V9 V11 V13 V15 V17 V19 V21 V23:V30">
    <cfRule type="cellIs" dxfId="151" priority="119" operator="lessThan">
      <formula>0</formula>
    </cfRule>
    <cfRule type="cellIs" dxfId="150" priority="120" operator="greaterThan">
      <formula>24</formula>
    </cfRule>
    <cfRule type="cellIs" dxfId="149" priority="121" operator="between">
      <formula>19</formula>
      <formula>24</formula>
    </cfRule>
    <cfRule type="cellIs" dxfId="148" priority="122" operator="between">
      <formula>11</formula>
      <formula>18</formula>
    </cfRule>
    <cfRule type="cellIs" dxfId="147" priority="123" operator="between">
      <formula>8</formula>
      <formula>10</formula>
    </cfRule>
    <cfRule type="cellIs" dxfId="146" priority="124" operator="between">
      <formula>0</formula>
      <formula>7</formula>
    </cfRule>
  </conditionalFormatting>
  <conditionalFormatting sqref="E95:E108">
    <cfRule type="cellIs" dxfId="145" priority="111" operator="lessThan">
      <formula>0</formula>
    </cfRule>
    <cfRule type="cellIs" dxfId="144" priority="112" operator="greaterThan">
      <formula>7</formula>
    </cfRule>
    <cfRule type="cellIs" dxfId="143" priority="113" operator="between">
      <formula>6</formula>
      <formula>7</formula>
    </cfRule>
    <cfRule type="cellIs" dxfId="142" priority="114" operator="between">
      <formula>3</formula>
      <formula>5</formula>
    </cfRule>
    <cfRule type="cellIs" dxfId="141" priority="115" operator="equal">
      <formula>2</formula>
    </cfRule>
    <cfRule type="cellIs" dxfId="140" priority="116" operator="between">
      <formula>0</formula>
      <formula>1</formula>
    </cfRule>
  </conditionalFormatting>
  <conditionalFormatting sqref="F95:F108">
    <cfRule type="cellIs" dxfId="139" priority="105" operator="lessThan">
      <formula>0</formula>
    </cfRule>
    <cfRule type="cellIs" dxfId="138" priority="106" operator="greaterThan">
      <formula>8</formula>
    </cfRule>
    <cfRule type="cellIs" dxfId="137" priority="107" operator="between">
      <formula>7</formula>
      <formula>8</formula>
    </cfRule>
    <cfRule type="cellIs" dxfId="136" priority="108" operator="between">
      <formula>5</formula>
      <formula>6</formula>
    </cfRule>
    <cfRule type="cellIs" dxfId="135" priority="109" operator="between">
      <formula>2</formula>
      <formula>4</formula>
    </cfRule>
    <cfRule type="cellIs" dxfId="134" priority="110" operator="between">
      <formula>0</formula>
      <formula>1</formula>
    </cfRule>
  </conditionalFormatting>
  <conditionalFormatting sqref="G95:G108">
    <cfRule type="cellIs" dxfId="133" priority="99" operator="lessThan">
      <formula>0</formula>
    </cfRule>
    <cfRule type="cellIs" dxfId="132" priority="100" operator="greaterThan">
      <formula>30</formula>
    </cfRule>
    <cfRule type="cellIs" dxfId="131" priority="101" operator="between">
      <formula>21</formula>
      <formula>30</formula>
    </cfRule>
    <cfRule type="cellIs" dxfId="130" priority="102" operator="between">
      <formula>11</formula>
      <formula>20</formula>
    </cfRule>
    <cfRule type="cellIs" dxfId="129" priority="103" operator="between">
      <formula>3</formula>
      <formula>10</formula>
    </cfRule>
    <cfRule type="cellIs" dxfId="128" priority="104" operator="between">
      <formula>0</formula>
      <formula>2</formula>
    </cfRule>
  </conditionalFormatting>
  <conditionalFormatting sqref="D95:D108">
    <cfRule type="cellIs" dxfId="127" priority="2" operator="lessThan">
      <formula>0</formula>
    </cfRule>
    <cfRule type="cellIs" dxfId="126" priority="3" operator="greaterThan">
      <formula>2</formula>
    </cfRule>
    <cfRule type="cellIs" dxfId="125" priority="97" operator="equal">
      <formula>1</formula>
    </cfRule>
    <cfRule type="cellIs" dxfId="124" priority="98" operator="equal">
      <formula>0</formula>
    </cfRule>
  </conditionalFormatting>
  <conditionalFormatting sqref="H95:H108">
    <cfRule type="cellIs" dxfId="123" priority="91" operator="lessThan">
      <formula>0</formula>
    </cfRule>
    <cfRule type="cellIs" dxfId="122" priority="92" operator="greaterThan">
      <formula>18</formula>
    </cfRule>
    <cfRule type="cellIs" dxfId="121" priority="93" operator="between">
      <formula>15</formula>
      <formula>18</formula>
    </cfRule>
    <cfRule type="cellIs" dxfId="120" priority="94" operator="between">
      <formula>8</formula>
      <formula>14</formula>
    </cfRule>
    <cfRule type="cellIs" dxfId="119" priority="95" operator="between">
      <formula>4</formula>
      <formula>7</formula>
    </cfRule>
    <cfRule type="cellIs" dxfId="118" priority="96" operator="between">
      <formula>0</formula>
      <formula>3</formula>
    </cfRule>
  </conditionalFormatting>
  <conditionalFormatting sqref="I95:I108">
    <cfRule type="cellIs" dxfId="117" priority="85" operator="lessThan">
      <formula>0</formula>
    </cfRule>
    <cfRule type="cellIs" dxfId="116" priority="86" operator="greaterThan">
      <formula>5</formula>
    </cfRule>
    <cfRule type="cellIs" dxfId="115" priority="87" operator="between">
      <formula>4</formula>
      <formula>5</formula>
    </cfRule>
    <cfRule type="cellIs" dxfId="114" priority="88" operator="between">
      <formula>2</formula>
      <formula>3</formula>
    </cfRule>
    <cfRule type="cellIs" dxfId="113" priority="89" operator="equal">
      <formula>1</formula>
    </cfRule>
    <cfRule type="cellIs" dxfId="112" priority="90" operator="equal">
      <formula>0</formula>
    </cfRule>
  </conditionalFormatting>
  <conditionalFormatting sqref="J95:J108">
    <cfRule type="cellIs" dxfId="111" priority="79" operator="lessThan">
      <formula>0</formula>
    </cfRule>
    <cfRule type="cellIs" dxfId="110" priority="80" operator="greaterThan">
      <formula>11</formula>
    </cfRule>
    <cfRule type="cellIs" dxfId="109" priority="81" operator="between">
      <formula>9</formula>
      <formula>11</formula>
    </cfRule>
    <cfRule type="cellIs" dxfId="108" priority="82" operator="between">
      <formula>6</formula>
      <formula>8</formula>
    </cfRule>
    <cfRule type="cellIs" dxfId="107" priority="83" operator="between">
      <formula>3</formula>
      <formula>5</formula>
    </cfRule>
    <cfRule type="cellIs" dxfId="106" priority="84" operator="between">
      <formula>0</formula>
      <formula>2</formula>
    </cfRule>
  </conditionalFormatting>
  <conditionalFormatting sqref="L95:L108">
    <cfRule type="cellIs" dxfId="105" priority="69" operator="lessThan">
      <formula>0</formula>
    </cfRule>
    <cfRule type="cellIs" dxfId="104" priority="70" operator="greaterThan">
      <formula>3</formula>
    </cfRule>
    <cfRule type="cellIs" dxfId="103" priority="71" operator="between">
      <formula>2</formula>
      <formula>3</formula>
    </cfRule>
    <cfRule type="cellIs" dxfId="102" priority="72" operator="between">
      <formula>0</formula>
      <formula>1</formula>
    </cfRule>
  </conditionalFormatting>
  <conditionalFormatting sqref="M95:M108">
    <cfRule type="cellIs" dxfId="101" priority="63" operator="lessThan">
      <formula>0</formula>
    </cfRule>
    <cfRule type="cellIs" dxfId="100" priority="64" operator="greaterThan">
      <formula>9</formula>
    </cfRule>
    <cfRule type="cellIs" dxfId="99" priority="65" operator="between">
      <formula>7</formula>
      <formula>9</formula>
    </cfRule>
    <cfRule type="cellIs" dxfId="98" priority="66" operator="between">
      <formula>4</formula>
      <formula>6</formula>
    </cfRule>
    <cfRule type="cellIs" dxfId="97" priority="67" operator="between">
      <formula>2</formula>
      <formula>3</formula>
    </cfRule>
    <cfRule type="cellIs" dxfId="96" priority="68" operator="between">
      <formula>0</formula>
      <formula>1</formula>
    </cfRule>
  </conditionalFormatting>
  <conditionalFormatting sqref="N95:N108">
    <cfRule type="cellIs" dxfId="95" priority="57" operator="lessThan">
      <formula>0</formula>
    </cfRule>
    <cfRule type="cellIs" dxfId="94" priority="58" operator="greaterThan">
      <formula>9</formula>
    </cfRule>
    <cfRule type="cellIs" dxfId="93" priority="59" operator="between">
      <formula>7</formula>
      <formula>9</formula>
    </cfRule>
    <cfRule type="cellIs" dxfId="92" priority="60" operator="between">
      <formula>4</formula>
      <formula>6</formula>
    </cfRule>
    <cfRule type="cellIs" dxfId="91" priority="61" operator="between">
      <formula>2</formula>
      <formula>3</formula>
    </cfRule>
    <cfRule type="cellIs" dxfId="90" priority="62" operator="between">
      <formula>0</formula>
      <formula>1</formula>
    </cfRule>
  </conditionalFormatting>
  <conditionalFormatting sqref="O95:O108">
    <cfRule type="cellIs" dxfId="89" priority="51" operator="lessThan">
      <formula>0</formula>
    </cfRule>
    <cfRule type="cellIs" dxfId="88" priority="52" operator="greaterThan">
      <formula>4</formula>
    </cfRule>
    <cfRule type="cellIs" dxfId="87" priority="53" operator="equal">
      <formula>4</formula>
    </cfRule>
    <cfRule type="cellIs" dxfId="86" priority="54" operator="equal">
      <formula>3</formula>
    </cfRule>
    <cfRule type="cellIs" dxfId="85" priority="55" operator="equal">
      <formula>2</formula>
    </cfRule>
    <cfRule type="cellIs" dxfId="84" priority="56" operator="between">
      <formula>0</formula>
      <formula>1</formula>
    </cfRule>
  </conditionalFormatting>
  <conditionalFormatting sqref="P95:P108">
    <cfRule type="cellIs" dxfId="83" priority="46" operator="lessThan">
      <formula>0</formula>
    </cfRule>
    <cfRule type="cellIs" dxfId="82" priority="47" operator="greaterThan">
      <formula>3</formula>
    </cfRule>
    <cfRule type="cellIs" dxfId="81" priority="48" operator="between">
      <formula>2</formula>
      <formula>3</formula>
    </cfRule>
    <cfRule type="cellIs" dxfId="80" priority="49" operator="equal">
      <formula>1</formula>
    </cfRule>
    <cfRule type="cellIs" dxfId="79" priority="50" operator="equal">
      <formula>0</formula>
    </cfRule>
  </conditionalFormatting>
  <conditionalFormatting sqref="R95:R108">
    <cfRule type="cellIs" dxfId="78" priority="40" operator="lessThan">
      <formula>0</formula>
    </cfRule>
    <cfRule type="cellIs" dxfId="77" priority="41" operator="greaterThan">
      <formula>6</formula>
    </cfRule>
    <cfRule type="cellIs" dxfId="76" priority="42" operator="between">
      <formula>5</formula>
      <formula>6</formula>
    </cfRule>
    <cfRule type="cellIs" dxfId="75" priority="43" operator="between">
      <formula>3</formula>
      <formula>4</formula>
    </cfRule>
    <cfRule type="cellIs" dxfId="74" priority="44" operator="equal">
      <formula>2</formula>
    </cfRule>
    <cfRule type="cellIs" dxfId="73" priority="45" operator="between">
      <formula>0</formula>
      <formula>1</formula>
    </cfRule>
  </conditionalFormatting>
  <conditionalFormatting sqref="S95:S108">
    <cfRule type="cellIs" dxfId="72" priority="34" operator="lessThan">
      <formula>0</formula>
    </cfRule>
    <cfRule type="cellIs" dxfId="71" priority="35" operator="greaterThan">
      <formula>6</formula>
    </cfRule>
    <cfRule type="cellIs" dxfId="70" priority="36" operator="between">
      <formula>5</formula>
      <formula>6</formula>
    </cfRule>
    <cfRule type="cellIs" dxfId="69" priority="37" operator="between">
      <formula>3</formula>
      <formula>4</formula>
    </cfRule>
    <cfRule type="cellIs" dxfId="68" priority="38" operator="equal">
      <formula>2</formula>
    </cfRule>
    <cfRule type="cellIs" dxfId="67" priority="39" operator="between">
      <formula>0</formula>
      <formula>1</formula>
    </cfRule>
  </conditionalFormatting>
  <conditionalFormatting sqref="T95:T108">
    <cfRule type="cellIs" dxfId="66" priority="28" operator="lessThan">
      <formula>0</formula>
    </cfRule>
    <cfRule type="cellIs" dxfId="65" priority="29" operator="greaterThan">
      <formula>6</formula>
    </cfRule>
    <cfRule type="cellIs" dxfId="64" priority="30" operator="between">
      <formula>5</formula>
      <formula>6</formula>
    </cfRule>
    <cfRule type="cellIs" dxfId="63" priority="31" operator="between">
      <formula>3</formula>
      <formula>4</formula>
    </cfRule>
    <cfRule type="cellIs" dxfId="62" priority="32" operator="equal">
      <formula>2</formula>
    </cfRule>
    <cfRule type="cellIs" dxfId="61" priority="33" operator="between">
      <formula>0</formula>
      <formula>1</formula>
    </cfRule>
  </conditionalFormatting>
  <conditionalFormatting sqref="U95:U108">
    <cfRule type="cellIs" dxfId="60" priority="22" operator="lessThan">
      <formula>0</formula>
    </cfRule>
    <cfRule type="cellIs" dxfId="59" priority="23" operator="greaterThan">
      <formula>6</formula>
    </cfRule>
    <cfRule type="cellIs" dxfId="58" priority="24" operator="between">
      <formula>5</formula>
      <formula>6</formula>
    </cfRule>
    <cfRule type="cellIs" dxfId="57" priority="25" operator="between">
      <formula>3</formula>
      <formula>4</formula>
    </cfRule>
    <cfRule type="cellIs" dxfId="56" priority="26" operator="equal">
      <formula>2</formula>
    </cfRule>
    <cfRule type="cellIs" dxfId="55" priority="27" operator="between">
      <formula>0</formula>
      <formula>1</formula>
    </cfRule>
  </conditionalFormatting>
  <conditionalFormatting sqref="Q95:Q108">
    <cfRule type="cellIs" dxfId="54" priority="16" operator="lessThan">
      <formula>0</formula>
    </cfRule>
    <cfRule type="cellIs" dxfId="53" priority="17" operator="greaterThan">
      <formula>28</formula>
    </cfRule>
    <cfRule type="cellIs" dxfId="52" priority="18" operator="between">
      <formula>22</formula>
      <formula>28</formula>
    </cfRule>
    <cfRule type="cellIs" dxfId="51" priority="19" operator="between">
      <formula>14</formula>
      <formula>21</formula>
    </cfRule>
    <cfRule type="cellIs" dxfId="50" priority="20" operator="between">
      <formula>8</formula>
      <formula>13</formula>
    </cfRule>
    <cfRule type="cellIs" dxfId="49" priority="21" operator="between">
      <formula>0</formula>
      <formula>7</formula>
    </cfRule>
  </conditionalFormatting>
  <conditionalFormatting sqref="W95:W108">
    <cfRule type="cellIs" dxfId="48" priority="10" operator="lessThan">
      <formula>0</formula>
    </cfRule>
    <cfRule type="cellIs" dxfId="47" priority="11" operator="greaterThan">
      <formula>52</formula>
    </cfRule>
    <cfRule type="cellIs" dxfId="46" priority="12" operator="between">
      <formula>38</formula>
      <formula>52</formula>
    </cfRule>
    <cfRule type="cellIs" dxfId="45" priority="13" operator="between">
      <formula>22</formula>
      <formula>37</formula>
    </cfRule>
    <cfRule type="cellIs" dxfId="44" priority="14" operator="between">
      <formula>16</formula>
      <formula>21</formula>
    </cfRule>
    <cfRule type="cellIs" dxfId="43" priority="15" operator="between">
      <formula>0</formula>
      <formula>15</formula>
    </cfRule>
  </conditionalFormatting>
  <conditionalFormatting sqref="V95:V108">
    <cfRule type="cellIs" dxfId="42" priority="4" operator="lessThan">
      <formula>0</formula>
    </cfRule>
    <cfRule type="cellIs" dxfId="41" priority="5" operator="greaterThan">
      <formula>24</formula>
    </cfRule>
    <cfRule type="cellIs" dxfId="40" priority="6" operator="between">
      <formula>19</formula>
      <formula>24</formula>
    </cfRule>
    <cfRule type="cellIs" dxfId="39" priority="7" operator="between">
      <formula>11</formula>
      <formula>18</formula>
    </cfRule>
    <cfRule type="cellIs" dxfId="38" priority="8" operator="between">
      <formula>8</formula>
      <formula>10</formula>
    </cfRule>
    <cfRule type="cellIs" dxfId="37" priority="9" operator="between">
      <formula>0</formula>
      <formula>7</formula>
    </cfRule>
  </conditionalFormatting>
  <conditionalFormatting sqref="D4:D123">
    <cfRule type="cellIs" dxfId="36" priority="1" operator="equal">
      <formula>2</formula>
    </cfRule>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9F77B-F888-4FB7-8C48-18A2D5F2AFCB}">
  <dimension ref="A1:H136"/>
  <sheetViews>
    <sheetView zoomScale="90" zoomScaleNormal="90" workbookViewId="0">
      <selection activeCell="M24" sqref="M24"/>
    </sheetView>
  </sheetViews>
  <sheetFormatPr defaultColWidth="8.88671875" defaultRowHeight="14.4"/>
  <cols>
    <col min="1" max="1" width="14.33203125" style="10" customWidth="1"/>
    <col min="2" max="2" width="15.5546875" style="30" customWidth="1"/>
    <col min="4" max="4" width="8.88671875" style="10"/>
    <col min="5" max="5" width="9.5546875" style="10" customWidth="1"/>
  </cols>
  <sheetData>
    <row r="1" spans="1:8" ht="21.6" thickBot="1">
      <c r="A1" s="89" t="s">
        <v>80</v>
      </c>
      <c r="B1" s="89"/>
      <c r="C1" s="22"/>
    </row>
    <row r="2" spans="1:8" s="1" customFormat="1" ht="15" thickTop="1">
      <c r="A2" s="77" t="s">
        <v>20</v>
      </c>
      <c r="B2" s="90" t="s">
        <v>21</v>
      </c>
      <c r="C2" s="80" t="s">
        <v>23</v>
      </c>
      <c r="D2" s="81"/>
      <c r="E2" s="82"/>
      <c r="F2" s="83" t="s">
        <v>24</v>
      </c>
      <c r="G2" s="84"/>
      <c r="H2" s="85"/>
    </row>
    <row r="3" spans="1:8" s="2" customFormat="1" ht="12">
      <c r="A3" s="77"/>
      <c r="B3" s="90"/>
      <c r="C3" s="18" t="s">
        <v>74</v>
      </c>
      <c r="D3" s="19" t="s">
        <v>19</v>
      </c>
      <c r="E3" s="20" t="s">
        <v>70</v>
      </c>
      <c r="F3" s="18" t="s">
        <v>74</v>
      </c>
      <c r="G3" s="21" t="s">
        <v>19</v>
      </c>
      <c r="H3" s="20" t="s">
        <v>70</v>
      </c>
    </row>
    <row r="4" spans="1:8">
      <c r="A4" s="25" t="str">
        <f>IPA!A4</f>
        <v>Patience Dube</v>
      </c>
      <c r="B4" s="25" t="str">
        <f>IPA!B4</f>
        <v>011209</v>
      </c>
      <c r="C4" s="16">
        <f>IPA!K4</f>
        <v>26</v>
      </c>
      <c r="D4" s="14">
        <f>MPA!K4</f>
        <v>45</v>
      </c>
      <c r="E4" s="8">
        <f>EPA!K4</f>
        <v>64</v>
      </c>
      <c r="F4" s="16">
        <f>IPA!W4</f>
        <v>36</v>
      </c>
      <c r="G4" s="7">
        <f>MPA!W4</f>
        <v>36</v>
      </c>
      <c r="H4" s="8">
        <f>EPA!W4</f>
        <v>44</v>
      </c>
    </row>
    <row r="5" spans="1:8">
      <c r="A5" s="25" t="str">
        <f>IPA!A5</f>
        <v>Clara Farai</v>
      </c>
      <c r="B5" s="25" t="str">
        <f>IPA!B5</f>
        <v>011207</v>
      </c>
      <c r="C5" s="16">
        <f>IPA!K5</f>
        <v>6</v>
      </c>
      <c r="D5" s="14">
        <f>MPA!K5</f>
        <v>24</v>
      </c>
      <c r="E5" s="8">
        <f>EPA!K5</f>
        <v>47</v>
      </c>
      <c r="F5" s="16">
        <f>IPA!W5</f>
        <v>20</v>
      </c>
      <c r="G5" s="7">
        <f>MPA!W5</f>
        <v>20</v>
      </c>
      <c r="H5" s="8">
        <f>EPA!W5</f>
        <v>31</v>
      </c>
    </row>
    <row r="6" spans="1:8">
      <c r="A6" s="25">
        <f>IPA!A6</f>
        <v>0</v>
      </c>
      <c r="B6" s="25">
        <f>IPA!B6</f>
        <v>0</v>
      </c>
      <c r="C6" s="16">
        <f>IPA!K6</f>
        <v>0</v>
      </c>
      <c r="D6" s="14">
        <f>MPA!K6</f>
        <v>0</v>
      </c>
      <c r="E6" s="8">
        <f>EPA!K6</f>
        <v>0</v>
      </c>
      <c r="F6" s="16">
        <f>IPA!W6</f>
        <v>0</v>
      </c>
      <c r="G6" s="7">
        <f>MPA!W6</f>
        <v>0</v>
      </c>
      <c r="H6" s="8">
        <f>EPA!W6</f>
        <v>0</v>
      </c>
    </row>
    <row r="7" spans="1:8">
      <c r="A7" s="25">
        <f>IPA!A7</f>
        <v>0</v>
      </c>
      <c r="B7" s="25">
        <f>IPA!B7</f>
        <v>0</v>
      </c>
      <c r="C7" s="16">
        <f>IPA!K7</f>
        <v>0</v>
      </c>
      <c r="D7" s="14">
        <f>MPA!K7</f>
        <v>0</v>
      </c>
      <c r="E7" s="8">
        <f>EPA!K7</f>
        <v>0</v>
      </c>
      <c r="F7" s="16">
        <f>IPA!W7</f>
        <v>0</v>
      </c>
      <c r="G7" s="7">
        <f>MPA!W7</f>
        <v>0</v>
      </c>
      <c r="H7" s="8">
        <f>EPA!W7</f>
        <v>0</v>
      </c>
    </row>
    <row r="8" spans="1:8">
      <c r="A8" s="25">
        <f>IPA!A8</f>
        <v>0</v>
      </c>
      <c r="B8" s="25">
        <f>IPA!B8</f>
        <v>0</v>
      </c>
      <c r="C8" s="16">
        <f>IPA!K8</f>
        <v>0</v>
      </c>
      <c r="D8" s="14">
        <f>MPA!K8</f>
        <v>0</v>
      </c>
      <c r="E8" s="8">
        <f>EPA!K8</f>
        <v>0</v>
      </c>
      <c r="F8" s="16">
        <f>IPA!W8</f>
        <v>0</v>
      </c>
      <c r="G8" s="7">
        <f>MPA!W8</f>
        <v>0</v>
      </c>
      <c r="H8" s="8">
        <f>EPA!W8</f>
        <v>0</v>
      </c>
    </row>
    <row r="9" spans="1:8">
      <c r="A9" s="25">
        <f>IPA!A9</f>
        <v>0</v>
      </c>
      <c r="B9" s="25">
        <f>IPA!B9</f>
        <v>0</v>
      </c>
      <c r="C9" s="16">
        <f>IPA!K9</f>
        <v>0</v>
      </c>
      <c r="D9" s="14">
        <f>MPA!K9</f>
        <v>0</v>
      </c>
      <c r="E9" s="8">
        <f>EPA!K9</f>
        <v>0</v>
      </c>
      <c r="F9" s="16">
        <f>IPA!W9</f>
        <v>0</v>
      </c>
      <c r="G9" s="7">
        <f>MPA!W9</f>
        <v>0</v>
      </c>
      <c r="H9" s="8">
        <f>EPA!W9</f>
        <v>0</v>
      </c>
    </row>
    <row r="10" spans="1:8">
      <c r="A10" s="25">
        <f>IPA!A10</f>
        <v>0</v>
      </c>
      <c r="B10" s="25">
        <f>IPA!B10</f>
        <v>0</v>
      </c>
      <c r="C10" s="16">
        <f>IPA!K10</f>
        <v>0</v>
      </c>
      <c r="D10" s="14">
        <f>MPA!K10</f>
        <v>0</v>
      </c>
      <c r="E10" s="8">
        <f>EPA!K10</f>
        <v>0</v>
      </c>
      <c r="F10" s="16">
        <f>IPA!W10</f>
        <v>0</v>
      </c>
      <c r="G10" s="7">
        <f>MPA!W10</f>
        <v>0</v>
      </c>
      <c r="H10" s="8">
        <f>EPA!W10</f>
        <v>0</v>
      </c>
    </row>
    <row r="11" spans="1:8">
      <c r="A11" s="25">
        <f>IPA!A11</f>
        <v>0</v>
      </c>
      <c r="B11" s="25">
        <f>IPA!B11</f>
        <v>0</v>
      </c>
      <c r="C11" s="16">
        <f>IPA!K11</f>
        <v>0</v>
      </c>
      <c r="D11" s="14">
        <f>MPA!K11</f>
        <v>0</v>
      </c>
      <c r="E11" s="8">
        <f>EPA!K11</f>
        <v>0</v>
      </c>
      <c r="F11" s="16">
        <f>IPA!W11</f>
        <v>0</v>
      </c>
      <c r="G11" s="7">
        <f>MPA!W11</f>
        <v>0</v>
      </c>
      <c r="H11" s="8">
        <f>EPA!W11</f>
        <v>0</v>
      </c>
    </row>
    <row r="12" spans="1:8">
      <c r="A12" s="25">
        <f>IPA!A12</f>
        <v>0</v>
      </c>
      <c r="B12" s="25">
        <f>IPA!B12</f>
        <v>0</v>
      </c>
      <c r="C12" s="16">
        <f>IPA!K12</f>
        <v>0</v>
      </c>
      <c r="D12" s="14">
        <f>MPA!K12</f>
        <v>0</v>
      </c>
      <c r="E12" s="8">
        <f>EPA!K12</f>
        <v>0</v>
      </c>
      <c r="F12" s="16">
        <f>IPA!W12</f>
        <v>0</v>
      </c>
      <c r="G12" s="7">
        <f>MPA!W12</f>
        <v>0</v>
      </c>
      <c r="H12" s="8">
        <f>EPA!W12</f>
        <v>0</v>
      </c>
    </row>
    <row r="13" spans="1:8">
      <c r="A13" s="25">
        <f>IPA!A13</f>
        <v>0</v>
      </c>
      <c r="B13" s="25">
        <f>IPA!B13</f>
        <v>0</v>
      </c>
      <c r="C13" s="16">
        <f>IPA!K13</f>
        <v>0</v>
      </c>
      <c r="D13" s="14">
        <f>MPA!K13</f>
        <v>0</v>
      </c>
      <c r="E13" s="8">
        <f>EPA!K13</f>
        <v>0</v>
      </c>
      <c r="F13" s="16">
        <f>IPA!W13</f>
        <v>0</v>
      </c>
      <c r="G13" s="7">
        <f>MPA!W13</f>
        <v>0</v>
      </c>
      <c r="H13" s="8">
        <f>EPA!W13</f>
        <v>0</v>
      </c>
    </row>
    <row r="14" spans="1:8">
      <c r="A14" s="25">
        <f>IPA!A14</f>
        <v>0</v>
      </c>
      <c r="B14" s="25">
        <f>IPA!B14</f>
        <v>0</v>
      </c>
      <c r="C14" s="16">
        <f>IPA!K14</f>
        <v>0</v>
      </c>
      <c r="D14" s="14">
        <f>MPA!K14</f>
        <v>0</v>
      </c>
      <c r="E14" s="8">
        <f>EPA!K14</f>
        <v>0</v>
      </c>
      <c r="F14" s="16">
        <f>IPA!W14</f>
        <v>0</v>
      </c>
      <c r="G14" s="7">
        <f>MPA!W14</f>
        <v>0</v>
      </c>
      <c r="H14" s="8">
        <f>EPA!W14</f>
        <v>0</v>
      </c>
    </row>
    <row r="15" spans="1:8">
      <c r="A15" s="25">
        <f>IPA!A15</f>
        <v>0</v>
      </c>
      <c r="B15" s="25">
        <f>IPA!B15</f>
        <v>0</v>
      </c>
      <c r="C15" s="16">
        <f>IPA!K15</f>
        <v>0</v>
      </c>
      <c r="D15" s="14">
        <f>MPA!K15</f>
        <v>0</v>
      </c>
      <c r="E15" s="8">
        <f>EPA!K15</f>
        <v>0</v>
      </c>
      <c r="F15" s="16">
        <f>IPA!W15</f>
        <v>0</v>
      </c>
      <c r="G15" s="7">
        <f>MPA!W15</f>
        <v>0</v>
      </c>
      <c r="H15" s="8">
        <f>EPA!W15</f>
        <v>0</v>
      </c>
    </row>
    <row r="16" spans="1:8">
      <c r="A16" s="25">
        <f>IPA!A16</f>
        <v>0</v>
      </c>
      <c r="B16" s="25">
        <f>IPA!B16</f>
        <v>0</v>
      </c>
      <c r="C16" s="16">
        <f>IPA!K16</f>
        <v>0</v>
      </c>
      <c r="D16" s="14">
        <f>MPA!K16</f>
        <v>0</v>
      </c>
      <c r="E16" s="8">
        <f>EPA!K16</f>
        <v>0</v>
      </c>
      <c r="F16" s="16">
        <f>IPA!W16</f>
        <v>0</v>
      </c>
      <c r="G16" s="7">
        <f>MPA!W16</f>
        <v>0</v>
      </c>
      <c r="H16" s="8">
        <f>EPA!W16</f>
        <v>0</v>
      </c>
    </row>
    <row r="17" spans="1:8">
      <c r="A17" s="25">
        <f>IPA!A17</f>
        <v>0</v>
      </c>
      <c r="B17" s="25">
        <f>IPA!B17</f>
        <v>0</v>
      </c>
      <c r="C17" s="16">
        <f>IPA!K17</f>
        <v>0</v>
      </c>
      <c r="D17" s="14">
        <f>MPA!K17</f>
        <v>0</v>
      </c>
      <c r="E17" s="8">
        <f>EPA!K17</f>
        <v>0</v>
      </c>
      <c r="F17" s="16">
        <f>IPA!W17</f>
        <v>0</v>
      </c>
      <c r="G17" s="7">
        <f>MPA!W17</f>
        <v>0</v>
      </c>
      <c r="H17" s="8">
        <f>EPA!W17</f>
        <v>0</v>
      </c>
    </row>
    <row r="18" spans="1:8">
      <c r="A18" s="25">
        <f>IPA!A18</f>
        <v>0</v>
      </c>
      <c r="B18" s="25">
        <f>IPA!B18</f>
        <v>0</v>
      </c>
      <c r="C18" s="16">
        <f>IPA!K18</f>
        <v>0</v>
      </c>
      <c r="D18" s="14">
        <f>MPA!K18</f>
        <v>0</v>
      </c>
      <c r="E18" s="8">
        <f>EPA!K18</f>
        <v>0</v>
      </c>
      <c r="F18" s="16">
        <f>IPA!W18</f>
        <v>0</v>
      </c>
      <c r="G18" s="7">
        <f>MPA!W18</f>
        <v>0</v>
      </c>
      <c r="H18" s="8">
        <f>EPA!W18</f>
        <v>0</v>
      </c>
    </row>
    <row r="19" spans="1:8">
      <c r="A19" s="25">
        <f>IPA!A19</f>
        <v>0</v>
      </c>
      <c r="B19" s="25">
        <f>IPA!B19</f>
        <v>0</v>
      </c>
      <c r="C19" s="16">
        <f>IPA!K19</f>
        <v>0</v>
      </c>
      <c r="D19" s="14">
        <f>MPA!K19</f>
        <v>0</v>
      </c>
      <c r="E19" s="8">
        <f>EPA!K19</f>
        <v>0</v>
      </c>
      <c r="F19" s="16">
        <f>IPA!W19</f>
        <v>0</v>
      </c>
      <c r="G19" s="7">
        <f>MPA!W19</f>
        <v>0</v>
      </c>
      <c r="H19" s="8">
        <f>EPA!W19</f>
        <v>0</v>
      </c>
    </row>
    <row r="20" spans="1:8">
      <c r="A20" s="25">
        <f>IPA!A20</f>
        <v>0</v>
      </c>
      <c r="B20" s="25">
        <f>IPA!B20</f>
        <v>0</v>
      </c>
      <c r="C20" s="16">
        <f>IPA!K20</f>
        <v>0</v>
      </c>
      <c r="D20" s="14">
        <f>MPA!K20</f>
        <v>0</v>
      </c>
      <c r="E20" s="8">
        <f>EPA!K20</f>
        <v>0</v>
      </c>
      <c r="F20" s="16">
        <f>IPA!W20</f>
        <v>0</v>
      </c>
      <c r="G20" s="7">
        <f>MPA!W20</f>
        <v>0</v>
      </c>
      <c r="H20" s="8">
        <f>EPA!W20</f>
        <v>0</v>
      </c>
    </row>
    <row r="21" spans="1:8">
      <c r="A21" s="25">
        <f>IPA!A21</f>
        <v>0</v>
      </c>
      <c r="B21" s="25">
        <f>IPA!B21</f>
        <v>0</v>
      </c>
      <c r="C21" s="16">
        <f>IPA!K21</f>
        <v>0</v>
      </c>
      <c r="D21" s="14">
        <f>MPA!K21</f>
        <v>0</v>
      </c>
      <c r="E21" s="8">
        <f>EPA!K21</f>
        <v>0</v>
      </c>
      <c r="F21" s="16">
        <f>IPA!W21</f>
        <v>0</v>
      </c>
      <c r="G21" s="7">
        <f>MPA!W21</f>
        <v>0</v>
      </c>
      <c r="H21" s="8">
        <f>EPA!W21</f>
        <v>0</v>
      </c>
    </row>
    <row r="22" spans="1:8">
      <c r="A22" s="25">
        <f>IPA!A22</f>
        <v>0</v>
      </c>
      <c r="B22" s="25">
        <f>IPA!B22</f>
        <v>0</v>
      </c>
      <c r="C22" s="16">
        <f>IPA!K22</f>
        <v>0</v>
      </c>
      <c r="D22" s="14">
        <f>MPA!K22</f>
        <v>0</v>
      </c>
      <c r="E22" s="8">
        <f>EPA!K22</f>
        <v>0</v>
      </c>
      <c r="F22" s="16">
        <f>IPA!W22</f>
        <v>0</v>
      </c>
      <c r="G22" s="7">
        <f>MPA!W22</f>
        <v>0</v>
      </c>
      <c r="H22" s="8">
        <f>EPA!W22</f>
        <v>0</v>
      </c>
    </row>
    <row r="23" spans="1:8">
      <c r="A23" s="25">
        <f>IPA!A23</f>
        <v>0</v>
      </c>
      <c r="B23" s="25">
        <f>IPA!B23</f>
        <v>0</v>
      </c>
      <c r="C23" s="16">
        <f>IPA!K23</f>
        <v>0</v>
      </c>
      <c r="D23" s="14">
        <f>MPA!K23</f>
        <v>0</v>
      </c>
      <c r="E23" s="8">
        <f>EPA!K23</f>
        <v>0</v>
      </c>
      <c r="F23" s="16">
        <f>IPA!W23</f>
        <v>0</v>
      </c>
      <c r="G23" s="7">
        <f>MPA!W23</f>
        <v>0</v>
      </c>
      <c r="H23" s="8">
        <f>EPA!W23</f>
        <v>0</v>
      </c>
    </row>
    <row r="24" spans="1:8">
      <c r="A24" s="25">
        <f>IPA!A24</f>
        <v>0</v>
      </c>
      <c r="B24" s="25">
        <f>IPA!B24</f>
        <v>0</v>
      </c>
      <c r="C24" s="16">
        <f>IPA!K24</f>
        <v>0</v>
      </c>
      <c r="D24" s="14">
        <f>MPA!K24</f>
        <v>0</v>
      </c>
      <c r="E24" s="8">
        <f>EPA!K24</f>
        <v>0</v>
      </c>
      <c r="F24" s="16">
        <f>IPA!W24</f>
        <v>0</v>
      </c>
      <c r="G24" s="7">
        <f>MPA!W24</f>
        <v>0</v>
      </c>
      <c r="H24" s="8">
        <f>EPA!W24</f>
        <v>0</v>
      </c>
    </row>
    <row r="25" spans="1:8">
      <c r="A25" s="25">
        <f>IPA!A25</f>
        <v>0</v>
      </c>
      <c r="B25" s="25">
        <f>IPA!B25</f>
        <v>0</v>
      </c>
      <c r="C25" s="16">
        <f>IPA!K25</f>
        <v>0</v>
      </c>
      <c r="D25" s="14">
        <f>MPA!K25</f>
        <v>0</v>
      </c>
      <c r="E25" s="8">
        <f>EPA!K25</f>
        <v>0</v>
      </c>
      <c r="F25" s="16">
        <f>IPA!W25</f>
        <v>0</v>
      </c>
      <c r="G25" s="7">
        <f>MPA!W25</f>
        <v>0</v>
      </c>
      <c r="H25" s="8">
        <f>EPA!W25</f>
        <v>0</v>
      </c>
    </row>
    <row r="26" spans="1:8">
      <c r="A26" s="25">
        <f>IPA!A26</f>
        <v>0</v>
      </c>
      <c r="B26" s="25">
        <f>IPA!B26</f>
        <v>0</v>
      </c>
      <c r="C26" s="16">
        <f>IPA!K26</f>
        <v>0</v>
      </c>
      <c r="D26" s="14">
        <f>MPA!K26</f>
        <v>0</v>
      </c>
      <c r="E26" s="8">
        <f>EPA!K26</f>
        <v>0</v>
      </c>
      <c r="F26" s="16">
        <f>IPA!W26</f>
        <v>0</v>
      </c>
      <c r="G26" s="7">
        <f>MPA!W26</f>
        <v>0</v>
      </c>
      <c r="H26" s="8">
        <f>EPA!W26</f>
        <v>0</v>
      </c>
    </row>
    <row r="27" spans="1:8">
      <c r="A27" s="25">
        <f>IPA!A27</f>
        <v>0</v>
      </c>
      <c r="B27" s="25">
        <f>IPA!B27</f>
        <v>0</v>
      </c>
      <c r="C27" s="16">
        <f>IPA!K27</f>
        <v>0</v>
      </c>
      <c r="D27" s="14">
        <f>MPA!K27</f>
        <v>0</v>
      </c>
      <c r="E27" s="8">
        <f>EPA!K27</f>
        <v>0</v>
      </c>
      <c r="F27" s="16">
        <f>IPA!W27</f>
        <v>0</v>
      </c>
      <c r="G27" s="7">
        <f>MPA!W27</f>
        <v>0</v>
      </c>
      <c r="H27" s="8">
        <f>EPA!W27</f>
        <v>0</v>
      </c>
    </row>
    <row r="28" spans="1:8">
      <c r="A28" s="25">
        <f>IPA!A28</f>
        <v>0</v>
      </c>
      <c r="B28" s="25">
        <f>IPA!B28</f>
        <v>0</v>
      </c>
      <c r="C28" s="16">
        <f>IPA!K28</f>
        <v>0</v>
      </c>
      <c r="D28" s="14">
        <f>MPA!K28</f>
        <v>0</v>
      </c>
      <c r="E28" s="8">
        <f>EPA!K28</f>
        <v>0</v>
      </c>
      <c r="F28" s="16">
        <f>IPA!W28</f>
        <v>0</v>
      </c>
      <c r="G28" s="7">
        <f>MPA!W28</f>
        <v>0</v>
      </c>
      <c r="H28" s="8">
        <f>EPA!W28</f>
        <v>0</v>
      </c>
    </row>
    <row r="29" spans="1:8">
      <c r="A29" s="25">
        <f>IPA!A29</f>
        <v>0</v>
      </c>
      <c r="B29" s="25">
        <f>IPA!B29</f>
        <v>0</v>
      </c>
      <c r="C29" s="16">
        <f>IPA!K29</f>
        <v>0</v>
      </c>
      <c r="D29" s="14">
        <f>MPA!K29</f>
        <v>0</v>
      </c>
      <c r="E29" s="8">
        <f>EPA!K29</f>
        <v>0</v>
      </c>
      <c r="F29" s="16">
        <f>IPA!W29</f>
        <v>0</v>
      </c>
      <c r="G29" s="7">
        <f>MPA!W29</f>
        <v>0</v>
      </c>
      <c r="H29" s="8">
        <f>EPA!W29</f>
        <v>0</v>
      </c>
    </row>
    <row r="30" spans="1:8">
      <c r="A30" s="25">
        <f>IPA!A30</f>
        <v>0</v>
      </c>
      <c r="B30" s="25">
        <f>IPA!B30</f>
        <v>0</v>
      </c>
      <c r="C30" s="16">
        <f>IPA!K30</f>
        <v>0</v>
      </c>
      <c r="D30" s="14">
        <f>MPA!K30</f>
        <v>0</v>
      </c>
      <c r="E30" s="8">
        <f>EPA!K30</f>
        <v>0</v>
      </c>
      <c r="F30" s="16">
        <f>IPA!W30</f>
        <v>0</v>
      </c>
      <c r="G30" s="7">
        <f>MPA!W30</f>
        <v>0</v>
      </c>
      <c r="H30" s="8">
        <f>EPA!W30</f>
        <v>0</v>
      </c>
    </row>
    <row r="31" spans="1:8">
      <c r="A31" s="25">
        <f>IPA!A31</f>
        <v>0</v>
      </c>
      <c r="B31" s="25">
        <f>IPA!B31</f>
        <v>0</v>
      </c>
      <c r="C31" s="16">
        <f>IPA!K31</f>
        <v>0</v>
      </c>
      <c r="D31" s="14">
        <f>MPA!K31</f>
        <v>0</v>
      </c>
      <c r="E31" s="8">
        <f>EPA!K31</f>
        <v>0</v>
      </c>
      <c r="F31" s="16">
        <f>IPA!W31</f>
        <v>0</v>
      </c>
      <c r="G31" s="7">
        <f>MPA!W31</f>
        <v>0</v>
      </c>
      <c r="H31" s="8">
        <f>EPA!W31</f>
        <v>0</v>
      </c>
    </row>
    <row r="32" spans="1:8">
      <c r="A32" s="25">
        <f>IPA!A32</f>
        <v>0</v>
      </c>
      <c r="B32" s="25">
        <f>IPA!B32</f>
        <v>0</v>
      </c>
      <c r="C32" s="16">
        <f>IPA!K32</f>
        <v>0</v>
      </c>
      <c r="D32" s="14">
        <f>MPA!K32</f>
        <v>0</v>
      </c>
      <c r="E32" s="8">
        <f>EPA!K32</f>
        <v>0</v>
      </c>
      <c r="F32" s="16">
        <f>IPA!W32</f>
        <v>0</v>
      </c>
      <c r="G32" s="7">
        <f>MPA!W32</f>
        <v>0</v>
      </c>
      <c r="H32" s="8">
        <f>EPA!W32</f>
        <v>0</v>
      </c>
    </row>
    <row r="33" spans="1:8">
      <c r="A33" s="25">
        <f>IPA!A33</f>
        <v>0</v>
      </c>
      <c r="B33" s="25">
        <f>IPA!B33</f>
        <v>0</v>
      </c>
      <c r="C33" s="16">
        <f>IPA!K33</f>
        <v>0</v>
      </c>
      <c r="D33" s="14">
        <f>MPA!K33</f>
        <v>0</v>
      </c>
      <c r="E33" s="8">
        <f>EPA!K33</f>
        <v>0</v>
      </c>
      <c r="F33" s="16">
        <f>IPA!W33</f>
        <v>0</v>
      </c>
      <c r="G33" s="7">
        <f>MPA!W33</f>
        <v>0</v>
      </c>
      <c r="H33" s="8">
        <f>EPA!W33</f>
        <v>0</v>
      </c>
    </row>
    <row r="34" spans="1:8">
      <c r="A34" s="25">
        <f>IPA!A34</f>
        <v>0</v>
      </c>
      <c r="B34" s="25">
        <f>IPA!B34</f>
        <v>0</v>
      </c>
      <c r="C34" s="16">
        <f>IPA!K34</f>
        <v>0</v>
      </c>
      <c r="D34" s="14">
        <f>MPA!K34</f>
        <v>0</v>
      </c>
      <c r="E34" s="8">
        <f>EPA!K34</f>
        <v>0</v>
      </c>
      <c r="F34" s="16">
        <f>IPA!W34</f>
        <v>0</v>
      </c>
      <c r="G34" s="7">
        <f>MPA!W34</f>
        <v>0</v>
      </c>
      <c r="H34" s="8">
        <f>EPA!W34</f>
        <v>0</v>
      </c>
    </row>
    <row r="35" spans="1:8">
      <c r="A35" s="25">
        <f>IPA!A35</f>
        <v>0</v>
      </c>
      <c r="B35" s="25">
        <f>IPA!B35</f>
        <v>0</v>
      </c>
      <c r="C35" s="16">
        <f>IPA!K35</f>
        <v>0</v>
      </c>
      <c r="D35" s="14">
        <f>MPA!K35</f>
        <v>0</v>
      </c>
      <c r="E35" s="8">
        <f>EPA!K35</f>
        <v>0</v>
      </c>
      <c r="F35" s="16">
        <f>IPA!W35</f>
        <v>0</v>
      </c>
      <c r="G35" s="7">
        <f>MPA!W35</f>
        <v>0</v>
      </c>
      <c r="H35" s="8">
        <f>EPA!W35</f>
        <v>0</v>
      </c>
    </row>
    <row r="36" spans="1:8">
      <c r="A36" s="25">
        <f>IPA!A36</f>
        <v>0</v>
      </c>
      <c r="B36" s="25">
        <f>IPA!B36</f>
        <v>0</v>
      </c>
      <c r="C36" s="16">
        <f>IPA!K36</f>
        <v>0</v>
      </c>
      <c r="D36" s="14">
        <f>MPA!K36</f>
        <v>0</v>
      </c>
      <c r="E36" s="8">
        <f>EPA!K36</f>
        <v>0</v>
      </c>
      <c r="F36" s="16">
        <f>IPA!W36</f>
        <v>0</v>
      </c>
      <c r="G36" s="7">
        <f>MPA!W36</f>
        <v>0</v>
      </c>
      <c r="H36" s="8">
        <f>EPA!W36</f>
        <v>0</v>
      </c>
    </row>
    <row r="37" spans="1:8">
      <c r="A37" s="25">
        <f>IPA!A37</f>
        <v>0</v>
      </c>
      <c r="B37" s="25">
        <f>IPA!B37</f>
        <v>0</v>
      </c>
      <c r="C37" s="16">
        <f>IPA!K37</f>
        <v>0</v>
      </c>
      <c r="D37" s="14">
        <f>MPA!K37</f>
        <v>0</v>
      </c>
      <c r="E37" s="8">
        <f>EPA!K37</f>
        <v>0</v>
      </c>
      <c r="F37" s="16">
        <f>IPA!W37</f>
        <v>0</v>
      </c>
      <c r="G37" s="7">
        <f>MPA!W37</f>
        <v>0</v>
      </c>
      <c r="H37" s="8">
        <f>EPA!W37</f>
        <v>0</v>
      </c>
    </row>
    <row r="38" spans="1:8">
      <c r="A38" s="25">
        <f>IPA!A38</f>
        <v>0</v>
      </c>
      <c r="B38" s="25">
        <f>IPA!B38</f>
        <v>0</v>
      </c>
      <c r="C38" s="16">
        <f>IPA!K38</f>
        <v>0</v>
      </c>
      <c r="D38" s="14">
        <f>MPA!K38</f>
        <v>0</v>
      </c>
      <c r="E38" s="8">
        <f>EPA!K38</f>
        <v>0</v>
      </c>
      <c r="F38" s="16">
        <f>IPA!W38</f>
        <v>0</v>
      </c>
      <c r="G38" s="7">
        <f>MPA!W38</f>
        <v>0</v>
      </c>
      <c r="H38" s="8">
        <f>EPA!W38</f>
        <v>0</v>
      </c>
    </row>
    <row r="39" spans="1:8">
      <c r="A39" s="25">
        <f>IPA!A39</f>
        <v>0</v>
      </c>
      <c r="B39" s="25">
        <f>IPA!B39</f>
        <v>0</v>
      </c>
      <c r="C39" s="16">
        <f>IPA!K39</f>
        <v>0</v>
      </c>
      <c r="D39" s="14">
        <f>MPA!K39</f>
        <v>0</v>
      </c>
      <c r="E39" s="8">
        <f>EPA!K39</f>
        <v>0</v>
      </c>
      <c r="F39" s="16">
        <f>IPA!W39</f>
        <v>0</v>
      </c>
      <c r="G39" s="7">
        <f>MPA!W39</f>
        <v>0</v>
      </c>
      <c r="H39" s="8">
        <f>EPA!W39</f>
        <v>0</v>
      </c>
    </row>
    <row r="40" spans="1:8">
      <c r="A40" s="25">
        <f>IPA!A40</f>
        <v>0</v>
      </c>
      <c r="B40" s="25">
        <f>IPA!B40</f>
        <v>0</v>
      </c>
      <c r="C40" s="16">
        <f>IPA!K40</f>
        <v>0</v>
      </c>
      <c r="D40" s="14">
        <f>MPA!K40</f>
        <v>0</v>
      </c>
      <c r="E40" s="8">
        <f>EPA!K40</f>
        <v>0</v>
      </c>
      <c r="F40" s="16">
        <f>IPA!W40</f>
        <v>0</v>
      </c>
      <c r="G40" s="7">
        <f>MPA!W40</f>
        <v>0</v>
      </c>
      <c r="H40" s="8">
        <f>EPA!W40</f>
        <v>0</v>
      </c>
    </row>
    <row r="41" spans="1:8">
      <c r="A41" s="25">
        <f>IPA!A41</f>
        <v>0</v>
      </c>
      <c r="B41" s="25">
        <f>IPA!B41</f>
        <v>0</v>
      </c>
      <c r="C41" s="16">
        <f>IPA!K41</f>
        <v>0</v>
      </c>
      <c r="D41" s="14">
        <f>MPA!K41</f>
        <v>0</v>
      </c>
      <c r="E41" s="8">
        <f>EPA!K41</f>
        <v>0</v>
      </c>
      <c r="F41" s="16">
        <f>IPA!W41</f>
        <v>0</v>
      </c>
      <c r="G41" s="7">
        <f>MPA!W41</f>
        <v>0</v>
      </c>
      <c r="H41" s="8">
        <f>EPA!W41</f>
        <v>0</v>
      </c>
    </row>
    <row r="42" spans="1:8">
      <c r="A42" s="25">
        <f>IPA!A42</f>
        <v>0</v>
      </c>
      <c r="B42" s="25">
        <f>IPA!B42</f>
        <v>0</v>
      </c>
      <c r="C42" s="16">
        <f>IPA!K42</f>
        <v>0</v>
      </c>
      <c r="D42" s="14">
        <f>MPA!K42</f>
        <v>0</v>
      </c>
      <c r="E42" s="8">
        <f>EPA!K42</f>
        <v>0</v>
      </c>
      <c r="F42" s="16">
        <f>IPA!W42</f>
        <v>0</v>
      </c>
      <c r="G42" s="7">
        <f>MPA!W42</f>
        <v>0</v>
      </c>
      <c r="H42" s="8">
        <f>EPA!W42</f>
        <v>0</v>
      </c>
    </row>
    <row r="43" spans="1:8">
      <c r="A43" s="25">
        <f>IPA!A43</f>
        <v>0</v>
      </c>
      <c r="B43" s="25">
        <f>IPA!B43</f>
        <v>0</v>
      </c>
      <c r="C43" s="16">
        <f>IPA!K43</f>
        <v>0</v>
      </c>
      <c r="D43" s="14">
        <f>MPA!K43</f>
        <v>0</v>
      </c>
      <c r="E43" s="8">
        <f>EPA!K43</f>
        <v>0</v>
      </c>
      <c r="F43" s="16">
        <f>IPA!W43</f>
        <v>0</v>
      </c>
      <c r="G43" s="7">
        <f>MPA!W43</f>
        <v>0</v>
      </c>
      <c r="H43" s="8">
        <f>EPA!W43</f>
        <v>0</v>
      </c>
    </row>
    <row r="44" spans="1:8">
      <c r="A44" s="25">
        <f>IPA!A44</f>
        <v>0</v>
      </c>
      <c r="B44" s="25">
        <f>IPA!B44</f>
        <v>0</v>
      </c>
      <c r="C44" s="16">
        <f>IPA!K44</f>
        <v>0</v>
      </c>
      <c r="D44" s="14">
        <f>MPA!K44</f>
        <v>0</v>
      </c>
      <c r="E44" s="8">
        <f>EPA!K44</f>
        <v>0</v>
      </c>
      <c r="F44" s="16">
        <f>IPA!W44</f>
        <v>0</v>
      </c>
      <c r="G44" s="7">
        <f>MPA!W44</f>
        <v>0</v>
      </c>
      <c r="H44" s="8">
        <f>EPA!W44</f>
        <v>0</v>
      </c>
    </row>
    <row r="45" spans="1:8">
      <c r="A45" s="25">
        <f>IPA!A45</f>
        <v>0</v>
      </c>
      <c r="B45" s="25">
        <f>IPA!B45</f>
        <v>0</v>
      </c>
      <c r="C45" s="16">
        <f>IPA!K45</f>
        <v>0</v>
      </c>
      <c r="D45" s="14">
        <f>MPA!K45</f>
        <v>0</v>
      </c>
      <c r="E45" s="8">
        <f>EPA!K45</f>
        <v>0</v>
      </c>
      <c r="F45" s="16">
        <f>IPA!W45</f>
        <v>0</v>
      </c>
      <c r="G45" s="7">
        <f>MPA!W45</f>
        <v>0</v>
      </c>
      <c r="H45" s="8">
        <f>EPA!W45</f>
        <v>0</v>
      </c>
    </row>
    <row r="46" spans="1:8">
      <c r="A46" s="25">
        <f>IPA!A46</f>
        <v>0</v>
      </c>
      <c r="B46" s="25">
        <f>IPA!B46</f>
        <v>0</v>
      </c>
      <c r="C46" s="16">
        <f>IPA!K46</f>
        <v>0</v>
      </c>
      <c r="D46" s="14">
        <f>MPA!K46</f>
        <v>0</v>
      </c>
      <c r="E46" s="8">
        <f>EPA!K46</f>
        <v>0</v>
      </c>
      <c r="F46" s="16">
        <f>IPA!W46</f>
        <v>0</v>
      </c>
      <c r="G46" s="7">
        <f>MPA!W46</f>
        <v>0</v>
      </c>
      <c r="H46" s="8">
        <f>EPA!W46</f>
        <v>0</v>
      </c>
    </row>
    <row r="47" spans="1:8">
      <c r="A47" s="25">
        <f>IPA!A47</f>
        <v>0</v>
      </c>
      <c r="B47" s="25">
        <f>IPA!B47</f>
        <v>0</v>
      </c>
      <c r="C47" s="16">
        <f>IPA!K47</f>
        <v>0</v>
      </c>
      <c r="D47" s="14">
        <f>MPA!K47</f>
        <v>0</v>
      </c>
      <c r="E47" s="8">
        <f>EPA!K47</f>
        <v>0</v>
      </c>
      <c r="F47" s="16">
        <f>IPA!W47</f>
        <v>0</v>
      </c>
      <c r="G47" s="7">
        <f>MPA!W47</f>
        <v>0</v>
      </c>
      <c r="H47" s="8">
        <f>EPA!W47</f>
        <v>0</v>
      </c>
    </row>
    <row r="48" spans="1:8">
      <c r="A48" s="25">
        <f>IPA!A48</f>
        <v>0</v>
      </c>
      <c r="B48" s="25">
        <f>IPA!B48</f>
        <v>0</v>
      </c>
      <c r="C48" s="16">
        <f>IPA!K48</f>
        <v>0</v>
      </c>
      <c r="D48" s="14">
        <f>MPA!K48</f>
        <v>0</v>
      </c>
      <c r="E48" s="8">
        <f>EPA!K48</f>
        <v>0</v>
      </c>
      <c r="F48" s="16">
        <f>IPA!W48</f>
        <v>0</v>
      </c>
      <c r="G48" s="7">
        <f>MPA!W48</f>
        <v>0</v>
      </c>
      <c r="H48" s="8">
        <f>EPA!W48</f>
        <v>0</v>
      </c>
    </row>
    <row r="49" spans="1:8">
      <c r="A49" s="25">
        <f>IPA!A49</f>
        <v>0</v>
      </c>
      <c r="B49" s="25">
        <f>IPA!B49</f>
        <v>0</v>
      </c>
      <c r="C49" s="16">
        <f>IPA!K49</f>
        <v>0</v>
      </c>
      <c r="D49" s="14">
        <f>MPA!K49</f>
        <v>0</v>
      </c>
      <c r="E49" s="8">
        <f>EPA!K49</f>
        <v>0</v>
      </c>
      <c r="F49" s="16">
        <f>IPA!W49</f>
        <v>0</v>
      </c>
      <c r="G49" s="7">
        <f>MPA!W49</f>
        <v>0</v>
      </c>
      <c r="H49" s="8">
        <f>EPA!W49</f>
        <v>0</v>
      </c>
    </row>
    <row r="50" spans="1:8">
      <c r="A50" s="25">
        <f>IPA!A50</f>
        <v>0</v>
      </c>
      <c r="B50" s="25">
        <f>IPA!B50</f>
        <v>0</v>
      </c>
      <c r="C50" s="16">
        <f>IPA!K50</f>
        <v>0</v>
      </c>
      <c r="D50" s="14">
        <f>MPA!K50</f>
        <v>0</v>
      </c>
      <c r="E50" s="8">
        <f>EPA!K50</f>
        <v>0</v>
      </c>
      <c r="F50" s="16">
        <f>IPA!W50</f>
        <v>0</v>
      </c>
      <c r="G50" s="7">
        <f>MPA!W50</f>
        <v>0</v>
      </c>
      <c r="H50" s="8">
        <f>EPA!W50</f>
        <v>0</v>
      </c>
    </row>
    <row r="51" spans="1:8">
      <c r="A51" s="25">
        <f>IPA!A51</f>
        <v>0</v>
      </c>
      <c r="B51" s="25">
        <f>IPA!B51</f>
        <v>0</v>
      </c>
      <c r="C51" s="16">
        <f>IPA!K51</f>
        <v>0</v>
      </c>
      <c r="D51" s="14">
        <f>MPA!K51</f>
        <v>0</v>
      </c>
      <c r="E51" s="8">
        <f>EPA!K51</f>
        <v>0</v>
      </c>
      <c r="F51" s="16">
        <f>IPA!W51</f>
        <v>0</v>
      </c>
      <c r="G51" s="7">
        <f>MPA!W51</f>
        <v>0</v>
      </c>
      <c r="H51" s="8">
        <f>EPA!W51</f>
        <v>0</v>
      </c>
    </row>
    <row r="52" spans="1:8">
      <c r="A52" s="25">
        <f>IPA!A52</f>
        <v>0</v>
      </c>
      <c r="B52" s="25">
        <f>IPA!B52</f>
        <v>0</v>
      </c>
      <c r="C52" s="16">
        <f>IPA!K52</f>
        <v>0</v>
      </c>
      <c r="D52" s="14">
        <f>MPA!K52</f>
        <v>0</v>
      </c>
      <c r="E52" s="8">
        <f>EPA!K52</f>
        <v>0</v>
      </c>
      <c r="F52" s="16">
        <f>IPA!W52</f>
        <v>0</v>
      </c>
      <c r="G52" s="7">
        <f>MPA!W52</f>
        <v>0</v>
      </c>
      <c r="H52" s="8">
        <f>EPA!W52</f>
        <v>0</v>
      </c>
    </row>
    <row r="53" spans="1:8">
      <c r="A53" s="25">
        <f>IPA!A53</f>
        <v>0</v>
      </c>
      <c r="B53" s="25">
        <f>IPA!B53</f>
        <v>0</v>
      </c>
      <c r="C53" s="16">
        <f>IPA!K53</f>
        <v>0</v>
      </c>
      <c r="D53" s="14">
        <f>MPA!K53</f>
        <v>0</v>
      </c>
      <c r="E53" s="8">
        <f>EPA!K53</f>
        <v>0</v>
      </c>
      <c r="F53" s="16">
        <f>IPA!W53</f>
        <v>0</v>
      </c>
      <c r="G53" s="7">
        <f>MPA!W53</f>
        <v>0</v>
      </c>
      <c r="H53" s="8">
        <f>EPA!W53</f>
        <v>0</v>
      </c>
    </row>
    <row r="54" spans="1:8">
      <c r="A54" s="25">
        <f>IPA!A54</f>
        <v>0</v>
      </c>
      <c r="B54" s="25">
        <f>IPA!B54</f>
        <v>0</v>
      </c>
      <c r="C54" s="16">
        <f>IPA!K54</f>
        <v>0</v>
      </c>
      <c r="D54" s="14">
        <f>MPA!K54</f>
        <v>0</v>
      </c>
      <c r="E54" s="8">
        <f>EPA!K54</f>
        <v>0</v>
      </c>
      <c r="F54" s="16">
        <f>IPA!W54</f>
        <v>0</v>
      </c>
      <c r="G54" s="7">
        <f>MPA!W54</f>
        <v>0</v>
      </c>
      <c r="H54" s="8">
        <f>EPA!W54</f>
        <v>0</v>
      </c>
    </row>
    <row r="55" spans="1:8">
      <c r="A55" s="25">
        <f>IPA!A55</f>
        <v>0</v>
      </c>
      <c r="B55" s="25">
        <f>IPA!B55</f>
        <v>0</v>
      </c>
      <c r="C55" s="16">
        <f>IPA!K55</f>
        <v>0</v>
      </c>
      <c r="D55" s="14">
        <f>MPA!K55</f>
        <v>0</v>
      </c>
      <c r="E55" s="8">
        <f>EPA!K55</f>
        <v>0</v>
      </c>
      <c r="F55" s="16">
        <f>IPA!W55</f>
        <v>0</v>
      </c>
      <c r="G55" s="7">
        <f>MPA!W55</f>
        <v>0</v>
      </c>
      <c r="H55" s="8">
        <f>EPA!W55</f>
        <v>0</v>
      </c>
    </row>
    <row r="56" spans="1:8">
      <c r="A56" s="25">
        <f>IPA!A56</f>
        <v>0</v>
      </c>
      <c r="B56" s="25">
        <f>IPA!B56</f>
        <v>0</v>
      </c>
      <c r="C56" s="16">
        <f>IPA!K56</f>
        <v>0</v>
      </c>
      <c r="D56" s="14">
        <f>MPA!K56</f>
        <v>0</v>
      </c>
      <c r="E56" s="8">
        <f>EPA!K56</f>
        <v>0</v>
      </c>
      <c r="F56" s="16">
        <f>IPA!W56</f>
        <v>0</v>
      </c>
      <c r="G56" s="7">
        <f>MPA!W56</f>
        <v>0</v>
      </c>
      <c r="H56" s="8">
        <f>EPA!W56</f>
        <v>0</v>
      </c>
    </row>
    <row r="57" spans="1:8">
      <c r="A57" s="25">
        <f>IPA!A57</f>
        <v>0</v>
      </c>
      <c r="B57" s="25">
        <f>IPA!B57</f>
        <v>0</v>
      </c>
      <c r="C57" s="16">
        <f>IPA!K57</f>
        <v>0</v>
      </c>
      <c r="D57" s="14">
        <f>MPA!K57</f>
        <v>0</v>
      </c>
      <c r="E57" s="8">
        <f>EPA!K57</f>
        <v>0</v>
      </c>
      <c r="F57" s="16">
        <f>IPA!W57</f>
        <v>0</v>
      </c>
      <c r="G57" s="7">
        <f>MPA!W57</f>
        <v>0</v>
      </c>
      <c r="H57" s="8">
        <f>EPA!W57</f>
        <v>0</v>
      </c>
    </row>
    <row r="58" spans="1:8">
      <c r="A58" s="25">
        <f>IPA!A58</f>
        <v>0</v>
      </c>
      <c r="B58" s="25">
        <f>IPA!B58</f>
        <v>0</v>
      </c>
      <c r="C58" s="16">
        <f>IPA!K58</f>
        <v>0</v>
      </c>
      <c r="D58" s="14">
        <f>MPA!K58</f>
        <v>0</v>
      </c>
      <c r="E58" s="8">
        <f>EPA!K58</f>
        <v>0</v>
      </c>
      <c r="F58" s="16">
        <f>IPA!W58</f>
        <v>0</v>
      </c>
      <c r="G58" s="7">
        <f>MPA!W58</f>
        <v>0</v>
      </c>
      <c r="H58" s="8">
        <f>EPA!W58</f>
        <v>0</v>
      </c>
    </row>
    <row r="59" spans="1:8">
      <c r="A59" s="25">
        <f>IPA!A59</f>
        <v>0</v>
      </c>
      <c r="B59" s="25">
        <f>IPA!B59</f>
        <v>0</v>
      </c>
      <c r="C59" s="16">
        <f>IPA!K59</f>
        <v>0</v>
      </c>
      <c r="D59" s="14">
        <f>MPA!K59</f>
        <v>0</v>
      </c>
      <c r="E59" s="8">
        <f>EPA!K59</f>
        <v>0</v>
      </c>
      <c r="F59" s="16">
        <f>IPA!W59</f>
        <v>0</v>
      </c>
      <c r="G59" s="7">
        <f>MPA!W59</f>
        <v>0</v>
      </c>
      <c r="H59" s="8">
        <f>EPA!W59</f>
        <v>0</v>
      </c>
    </row>
    <row r="60" spans="1:8">
      <c r="A60" s="25">
        <f>IPA!A60</f>
        <v>0</v>
      </c>
      <c r="B60" s="25">
        <f>IPA!B60</f>
        <v>0</v>
      </c>
      <c r="C60" s="16">
        <f>IPA!K60</f>
        <v>0</v>
      </c>
      <c r="D60" s="14">
        <f>MPA!K60</f>
        <v>0</v>
      </c>
      <c r="E60" s="8">
        <f>EPA!K60</f>
        <v>0</v>
      </c>
      <c r="F60" s="16">
        <f>IPA!W60</f>
        <v>0</v>
      </c>
      <c r="G60" s="7">
        <f>MPA!W60</f>
        <v>0</v>
      </c>
      <c r="H60" s="8">
        <f>EPA!W60</f>
        <v>0</v>
      </c>
    </row>
    <row r="61" spans="1:8">
      <c r="A61" s="25">
        <f>IPA!A61</f>
        <v>0</v>
      </c>
      <c r="B61" s="25">
        <f>IPA!B61</f>
        <v>0</v>
      </c>
      <c r="C61" s="16">
        <f>IPA!K61</f>
        <v>0</v>
      </c>
      <c r="D61" s="14">
        <f>MPA!K61</f>
        <v>0</v>
      </c>
      <c r="E61" s="8">
        <f>EPA!K61</f>
        <v>0</v>
      </c>
      <c r="F61" s="16">
        <f>IPA!W61</f>
        <v>0</v>
      </c>
      <c r="G61" s="7">
        <f>MPA!W61</f>
        <v>0</v>
      </c>
      <c r="H61" s="8">
        <f>EPA!W61</f>
        <v>0</v>
      </c>
    </row>
    <row r="62" spans="1:8">
      <c r="A62" s="25">
        <f>IPA!A62</f>
        <v>0</v>
      </c>
      <c r="B62" s="25">
        <f>IPA!B62</f>
        <v>0</v>
      </c>
      <c r="C62" s="16">
        <f>IPA!K62</f>
        <v>0</v>
      </c>
      <c r="D62" s="14">
        <f>MPA!K62</f>
        <v>0</v>
      </c>
      <c r="E62" s="8">
        <f>EPA!K62</f>
        <v>0</v>
      </c>
      <c r="F62" s="16">
        <f>IPA!W62</f>
        <v>0</v>
      </c>
      <c r="G62" s="7">
        <f>MPA!W62</f>
        <v>0</v>
      </c>
      <c r="H62" s="8">
        <f>EPA!W62</f>
        <v>0</v>
      </c>
    </row>
    <row r="63" spans="1:8">
      <c r="A63" s="25">
        <f>IPA!A63</f>
        <v>0</v>
      </c>
      <c r="B63" s="25">
        <f>IPA!B63</f>
        <v>0</v>
      </c>
      <c r="C63" s="16">
        <f>IPA!K63</f>
        <v>0</v>
      </c>
      <c r="D63" s="14">
        <f>MPA!K63</f>
        <v>0</v>
      </c>
      <c r="E63" s="8">
        <f>EPA!K63</f>
        <v>0</v>
      </c>
      <c r="F63" s="16">
        <f>IPA!W63</f>
        <v>0</v>
      </c>
      <c r="G63" s="7">
        <f>MPA!W63</f>
        <v>0</v>
      </c>
      <c r="H63" s="8">
        <f>EPA!W63</f>
        <v>0</v>
      </c>
    </row>
    <row r="64" spans="1:8">
      <c r="A64" s="25">
        <f>IPA!A64</f>
        <v>0</v>
      </c>
      <c r="B64" s="25">
        <f>IPA!B64</f>
        <v>0</v>
      </c>
      <c r="C64" s="16">
        <f>IPA!K64</f>
        <v>0</v>
      </c>
      <c r="D64" s="14">
        <f>MPA!K64</f>
        <v>0</v>
      </c>
      <c r="E64" s="8">
        <f>EPA!K64</f>
        <v>0</v>
      </c>
      <c r="F64" s="16">
        <f>IPA!W64</f>
        <v>0</v>
      </c>
      <c r="G64" s="7">
        <f>MPA!W64</f>
        <v>0</v>
      </c>
      <c r="H64" s="8">
        <f>EPA!W64</f>
        <v>0</v>
      </c>
    </row>
    <row r="65" spans="1:8">
      <c r="A65" s="25">
        <f>IPA!A65</f>
        <v>0</v>
      </c>
      <c r="B65" s="25">
        <f>IPA!B65</f>
        <v>0</v>
      </c>
      <c r="C65" s="16">
        <f>IPA!K65</f>
        <v>0</v>
      </c>
      <c r="D65" s="14">
        <f>MPA!K65</f>
        <v>0</v>
      </c>
      <c r="E65" s="8">
        <f>EPA!K65</f>
        <v>0</v>
      </c>
      <c r="F65" s="16">
        <f>IPA!W65</f>
        <v>0</v>
      </c>
      <c r="G65" s="7">
        <f>MPA!W65</f>
        <v>0</v>
      </c>
      <c r="H65" s="8">
        <f>EPA!W65</f>
        <v>0</v>
      </c>
    </row>
    <row r="66" spans="1:8">
      <c r="A66" s="25">
        <f>IPA!A66</f>
        <v>0</v>
      </c>
      <c r="B66" s="25">
        <f>IPA!B66</f>
        <v>0</v>
      </c>
      <c r="C66" s="16">
        <f>IPA!K66</f>
        <v>0</v>
      </c>
      <c r="D66" s="14">
        <f>MPA!K66</f>
        <v>0</v>
      </c>
      <c r="E66" s="8">
        <f>EPA!K66</f>
        <v>0</v>
      </c>
      <c r="F66" s="16">
        <f>IPA!W66</f>
        <v>0</v>
      </c>
      <c r="G66" s="7">
        <f>MPA!W66</f>
        <v>0</v>
      </c>
      <c r="H66" s="8">
        <f>EPA!W66</f>
        <v>0</v>
      </c>
    </row>
    <row r="67" spans="1:8">
      <c r="A67" s="25">
        <f>IPA!A67</f>
        <v>0</v>
      </c>
      <c r="B67" s="25">
        <f>IPA!B67</f>
        <v>0</v>
      </c>
      <c r="C67" s="16">
        <f>IPA!K67</f>
        <v>0</v>
      </c>
      <c r="D67" s="14">
        <f>MPA!K67</f>
        <v>0</v>
      </c>
      <c r="E67" s="8">
        <f>EPA!K67</f>
        <v>0</v>
      </c>
      <c r="F67" s="16">
        <f>IPA!W67</f>
        <v>0</v>
      </c>
      <c r="G67" s="7">
        <f>MPA!W67</f>
        <v>0</v>
      </c>
      <c r="H67" s="8">
        <f>EPA!W67</f>
        <v>0</v>
      </c>
    </row>
    <row r="68" spans="1:8">
      <c r="A68" s="25">
        <f>IPA!A68</f>
        <v>0</v>
      </c>
      <c r="B68" s="25">
        <f>IPA!B68</f>
        <v>0</v>
      </c>
      <c r="C68" s="16">
        <f>IPA!K68</f>
        <v>0</v>
      </c>
      <c r="D68" s="14">
        <f>MPA!K68</f>
        <v>0</v>
      </c>
      <c r="E68" s="8">
        <f>EPA!K68</f>
        <v>0</v>
      </c>
      <c r="F68" s="16">
        <f>IPA!W68</f>
        <v>0</v>
      </c>
      <c r="G68" s="7">
        <f>MPA!W68</f>
        <v>0</v>
      </c>
      <c r="H68" s="8">
        <f>EPA!W68</f>
        <v>0</v>
      </c>
    </row>
    <row r="69" spans="1:8">
      <c r="A69" s="25">
        <f>IPA!A69</f>
        <v>0</v>
      </c>
      <c r="B69" s="25">
        <f>IPA!B69</f>
        <v>0</v>
      </c>
      <c r="C69" s="16">
        <f>IPA!K69</f>
        <v>0</v>
      </c>
      <c r="D69" s="14">
        <f>MPA!K69</f>
        <v>0</v>
      </c>
      <c r="E69" s="8">
        <f>EPA!K69</f>
        <v>0</v>
      </c>
      <c r="F69" s="16">
        <f>IPA!W69</f>
        <v>0</v>
      </c>
      <c r="G69" s="7">
        <f>MPA!W69</f>
        <v>0</v>
      </c>
      <c r="H69" s="8">
        <f>EPA!W69</f>
        <v>0</v>
      </c>
    </row>
    <row r="70" spans="1:8">
      <c r="A70" s="25">
        <f>IPA!A70</f>
        <v>0</v>
      </c>
      <c r="B70" s="25">
        <f>IPA!B70</f>
        <v>0</v>
      </c>
      <c r="C70" s="16">
        <f>IPA!K70</f>
        <v>0</v>
      </c>
      <c r="D70" s="14">
        <f>MPA!K70</f>
        <v>0</v>
      </c>
      <c r="E70" s="8">
        <f>EPA!K70</f>
        <v>0</v>
      </c>
      <c r="F70" s="16">
        <f>IPA!W70</f>
        <v>0</v>
      </c>
      <c r="G70" s="7">
        <f>MPA!W70</f>
        <v>0</v>
      </c>
      <c r="H70" s="8">
        <f>EPA!W70</f>
        <v>0</v>
      </c>
    </row>
    <row r="71" spans="1:8">
      <c r="A71" s="25">
        <f>IPA!A71</f>
        <v>0</v>
      </c>
      <c r="B71" s="25">
        <f>IPA!B71</f>
        <v>0</v>
      </c>
      <c r="C71" s="16">
        <f>IPA!K71</f>
        <v>0</v>
      </c>
      <c r="D71" s="14">
        <f>MPA!K71</f>
        <v>0</v>
      </c>
      <c r="E71" s="8">
        <f>EPA!K71</f>
        <v>0</v>
      </c>
      <c r="F71" s="16">
        <f>IPA!W71</f>
        <v>0</v>
      </c>
      <c r="G71" s="7">
        <f>MPA!W71</f>
        <v>0</v>
      </c>
      <c r="H71" s="8">
        <f>EPA!W71</f>
        <v>0</v>
      </c>
    </row>
    <row r="72" spans="1:8">
      <c r="A72" s="25">
        <f>IPA!A72</f>
        <v>0</v>
      </c>
      <c r="B72" s="25">
        <f>IPA!B72</f>
        <v>0</v>
      </c>
      <c r="C72" s="16">
        <f>IPA!K72</f>
        <v>0</v>
      </c>
      <c r="D72" s="14">
        <f>MPA!K72</f>
        <v>0</v>
      </c>
      <c r="E72" s="8">
        <f>EPA!K72</f>
        <v>0</v>
      </c>
      <c r="F72" s="16">
        <f>IPA!W72</f>
        <v>0</v>
      </c>
      <c r="G72" s="7">
        <f>MPA!W72</f>
        <v>0</v>
      </c>
      <c r="H72" s="8">
        <f>EPA!W72</f>
        <v>0</v>
      </c>
    </row>
    <row r="73" spans="1:8">
      <c r="A73" s="25">
        <f>IPA!A73</f>
        <v>0</v>
      </c>
      <c r="B73" s="25">
        <f>IPA!B73</f>
        <v>0</v>
      </c>
      <c r="C73" s="16">
        <f>IPA!K73</f>
        <v>0</v>
      </c>
      <c r="D73" s="14">
        <f>MPA!K73</f>
        <v>0</v>
      </c>
      <c r="E73" s="8">
        <f>EPA!K73</f>
        <v>0</v>
      </c>
      <c r="F73" s="16">
        <f>IPA!W73</f>
        <v>0</v>
      </c>
      <c r="G73" s="7">
        <f>MPA!W73</f>
        <v>0</v>
      </c>
      <c r="H73" s="8">
        <f>EPA!W73</f>
        <v>0</v>
      </c>
    </row>
    <row r="74" spans="1:8">
      <c r="A74" s="25">
        <f>IPA!A74</f>
        <v>0</v>
      </c>
      <c r="B74" s="25">
        <f>IPA!B74</f>
        <v>0</v>
      </c>
      <c r="C74" s="16">
        <f>IPA!K74</f>
        <v>0</v>
      </c>
      <c r="D74" s="14">
        <f>MPA!K74</f>
        <v>0</v>
      </c>
      <c r="E74" s="8">
        <f>EPA!K74</f>
        <v>0</v>
      </c>
      <c r="F74" s="16">
        <f>IPA!W74</f>
        <v>0</v>
      </c>
      <c r="G74" s="7">
        <f>MPA!W74</f>
        <v>0</v>
      </c>
      <c r="H74" s="8">
        <f>EPA!W74</f>
        <v>0</v>
      </c>
    </row>
    <row r="75" spans="1:8">
      <c r="A75" s="25">
        <f>IPA!A75</f>
        <v>0</v>
      </c>
      <c r="B75" s="25">
        <f>IPA!B75</f>
        <v>0</v>
      </c>
      <c r="C75" s="16">
        <f>IPA!K75</f>
        <v>0</v>
      </c>
      <c r="D75" s="14">
        <f>MPA!K75</f>
        <v>0</v>
      </c>
      <c r="E75" s="8">
        <f>EPA!K75</f>
        <v>0</v>
      </c>
      <c r="F75" s="16">
        <f>IPA!W75</f>
        <v>0</v>
      </c>
      <c r="G75" s="7">
        <f>MPA!W75</f>
        <v>0</v>
      </c>
      <c r="H75" s="8">
        <f>EPA!W75</f>
        <v>0</v>
      </c>
    </row>
    <row r="76" spans="1:8">
      <c r="A76" s="25">
        <f>IPA!A76</f>
        <v>0</v>
      </c>
      <c r="B76" s="25">
        <f>IPA!B76</f>
        <v>0</v>
      </c>
      <c r="C76" s="16">
        <f>IPA!K76</f>
        <v>0</v>
      </c>
      <c r="D76" s="14">
        <f>MPA!K76</f>
        <v>0</v>
      </c>
      <c r="E76" s="8">
        <f>EPA!K76</f>
        <v>0</v>
      </c>
      <c r="F76" s="16">
        <f>IPA!W76</f>
        <v>0</v>
      </c>
      <c r="G76" s="7">
        <f>MPA!W76</f>
        <v>0</v>
      </c>
      <c r="H76" s="8">
        <f>EPA!W76</f>
        <v>0</v>
      </c>
    </row>
    <row r="77" spans="1:8">
      <c r="A77" s="25">
        <f>IPA!A77</f>
        <v>0</v>
      </c>
      <c r="B77" s="25">
        <f>IPA!B77</f>
        <v>0</v>
      </c>
      <c r="C77" s="16">
        <f>IPA!K77</f>
        <v>0</v>
      </c>
      <c r="D77" s="14">
        <f>MPA!K77</f>
        <v>0</v>
      </c>
      <c r="E77" s="8">
        <f>EPA!K77</f>
        <v>0</v>
      </c>
      <c r="F77" s="16">
        <f>IPA!W77</f>
        <v>0</v>
      </c>
      <c r="G77" s="7">
        <f>MPA!W77</f>
        <v>0</v>
      </c>
      <c r="H77" s="8">
        <f>EPA!W77</f>
        <v>0</v>
      </c>
    </row>
    <row r="78" spans="1:8">
      <c r="A78" s="25">
        <f>IPA!A78</f>
        <v>0</v>
      </c>
      <c r="B78" s="25">
        <f>IPA!B78</f>
        <v>0</v>
      </c>
      <c r="C78" s="16">
        <f>IPA!K78</f>
        <v>0</v>
      </c>
      <c r="D78" s="14">
        <f>MPA!K78</f>
        <v>0</v>
      </c>
      <c r="E78" s="8">
        <f>EPA!K78</f>
        <v>0</v>
      </c>
      <c r="F78" s="16">
        <f>IPA!W78</f>
        <v>0</v>
      </c>
      <c r="G78" s="7">
        <f>MPA!W78</f>
        <v>0</v>
      </c>
      <c r="H78" s="8">
        <f>EPA!W78</f>
        <v>0</v>
      </c>
    </row>
    <row r="79" spans="1:8">
      <c r="A79" s="25">
        <f>IPA!A79</f>
        <v>0</v>
      </c>
      <c r="B79" s="25">
        <f>IPA!B79</f>
        <v>0</v>
      </c>
      <c r="C79" s="16">
        <f>IPA!K79</f>
        <v>0</v>
      </c>
      <c r="D79" s="14">
        <f>MPA!K79</f>
        <v>0</v>
      </c>
      <c r="E79" s="8">
        <f>EPA!K79</f>
        <v>0</v>
      </c>
      <c r="F79" s="16">
        <f>IPA!W79</f>
        <v>0</v>
      </c>
      <c r="G79" s="7">
        <f>MPA!W79</f>
        <v>0</v>
      </c>
      <c r="H79" s="8">
        <f>EPA!W79</f>
        <v>0</v>
      </c>
    </row>
    <row r="80" spans="1:8">
      <c r="A80" s="25">
        <f>IPA!A80</f>
        <v>0</v>
      </c>
      <c r="B80" s="25">
        <f>IPA!B80</f>
        <v>0</v>
      </c>
      <c r="C80" s="16">
        <f>IPA!K80</f>
        <v>0</v>
      </c>
      <c r="D80" s="14">
        <f>MPA!K80</f>
        <v>0</v>
      </c>
      <c r="E80" s="8">
        <f>EPA!K80</f>
        <v>0</v>
      </c>
      <c r="F80" s="16">
        <f>IPA!W80</f>
        <v>0</v>
      </c>
      <c r="G80" s="7">
        <f>MPA!W80</f>
        <v>0</v>
      </c>
      <c r="H80" s="8">
        <f>EPA!W80</f>
        <v>0</v>
      </c>
    </row>
    <row r="81" spans="1:8">
      <c r="A81" s="25">
        <f>IPA!A81</f>
        <v>0</v>
      </c>
      <c r="B81" s="25">
        <f>IPA!B81</f>
        <v>0</v>
      </c>
      <c r="C81" s="16">
        <f>IPA!K81</f>
        <v>0</v>
      </c>
      <c r="D81" s="14">
        <f>MPA!K81</f>
        <v>0</v>
      </c>
      <c r="E81" s="8">
        <f>EPA!K81</f>
        <v>0</v>
      </c>
      <c r="F81" s="16">
        <f>IPA!W81</f>
        <v>0</v>
      </c>
      <c r="G81" s="7">
        <f>MPA!W81</f>
        <v>0</v>
      </c>
      <c r="H81" s="8">
        <f>EPA!W81</f>
        <v>0</v>
      </c>
    </row>
    <row r="82" spans="1:8">
      <c r="A82" s="25">
        <f>IPA!A82</f>
        <v>0</v>
      </c>
      <c r="B82" s="25">
        <f>IPA!B82</f>
        <v>0</v>
      </c>
      <c r="C82" s="16">
        <f>IPA!K82</f>
        <v>0</v>
      </c>
      <c r="D82" s="14">
        <f>MPA!K82</f>
        <v>0</v>
      </c>
      <c r="E82" s="8">
        <f>EPA!K82</f>
        <v>0</v>
      </c>
      <c r="F82" s="16">
        <f>IPA!W82</f>
        <v>0</v>
      </c>
      <c r="G82" s="7">
        <f>MPA!W82</f>
        <v>0</v>
      </c>
      <c r="H82" s="8">
        <f>EPA!W82</f>
        <v>0</v>
      </c>
    </row>
    <row r="83" spans="1:8">
      <c r="A83" s="25">
        <f>IPA!A83</f>
        <v>0</v>
      </c>
      <c r="B83" s="25">
        <f>IPA!B83</f>
        <v>0</v>
      </c>
      <c r="C83" s="16">
        <f>IPA!K83</f>
        <v>0</v>
      </c>
      <c r="D83" s="14">
        <f>MPA!K83</f>
        <v>0</v>
      </c>
      <c r="E83" s="8">
        <f>EPA!K83</f>
        <v>0</v>
      </c>
      <c r="F83" s="16">
        <f>IPA!W83</f>
        <v>0</v>
      </c>
      <c r="G83" s="7">
        <f>MPA!W83</f>
        <v>0</v>
      </c>
      <c r="H83" s="8">
        <f>EPA!W83</f>
        <v>0</v>
      </c>
    </row>
    <row r="84" spans="1:8">
      <c r="A84" s="25">
        <f>IPA!A84</f>
        <v>0</v>
      </c>
      <c r="B84" s="25">
        <f>IPA!B84</f>
        <v>0</v>
      </c>
      <c r="C84" s="16">
        <f>IPA!K84</f>
        <v>0</v>
      </c>
      <c r="D84" s="14">
        <f>MPA!K84</f>
        <v>0</v>
      </c>
      <c r="E84" s="8">
        <f>EPA!K84</f>
        <v>0</v>
      </c>
      <c r="F84" s="16">
        <f>IPA!W84</f>
        <v>0</v>
      </c>
      <c r="G84" s="7">
        <f>MPA!W84</f>
        <v>0</v>
      </c>
      <c r="H84" s="8">
        <f>EPA!W84</f>
        <v>0</v>
      </c>
    </row>
    <row r="85" spans="1:8">
      <c r="A85" s="25">
        <f>IPA!A85</f>
        <v>0</v>
      </c>
      <c r="B85" s="25">
        <f>IPA!B85</f>
        <v>0</v>
      </c>
      <c r="C85" s="16">
        <f>IPA!K85</f>
        <v>0</v>
      </c>
      <c r="D85" s="14">
        <f>MPA!K85</f>
        <v>0</v>
      </c>
      <c r="E85" s="8">
        <f>EPA!K85</f>
        <v>0</v>
      </c>
      <c r="F85" s="16">
        <f>IPA!W85</f>
        <v>0</v>
      </c>
      <c r="G85" s="7">
        <f>MPA!W85</f>
        <v>0</v>
      </c>
      <c r="H85" s="8">
        <f>EPA!W85</f>
        <v>0</v>
      </c>
    </row>
    <row r="86" spans="1:8">
      <c r="A86" s="25">
        <f>IPA!A86</f>
        <v>0</v>
      </c>
      <c r="B86" s="25">
        <f>IPA!B86</f>
        <v>0</v>
      </c>
      <c r="C86" s="16">
        <f>IPA!K86</f>
        <v>0</v>
      </c>
      <c r="D86" s="14">
        <f>MPA!K86</f>
        <v>0</v>
      </c>
      <c r="E86" s="8">
        <f>EPA!K86</f>
        <v>0</v>
      </c>
      <c r="F86" s="16">
        <f>IPA!W86</f>
        <v>0</v>
      </c>
      <c r="G86" s="7">
        <f>MPA!W86</f>
        <v>0</v>
      </c>
      <c r="H86" s="8">
        <f>EPA!W86</f>
        <v>0</v>
      </c>
    </row>
    <row r="87" spans="1:8">
      <c r="A87" s="25">
        <f>IPA!A87</f>
        <v>0</v>
      </c>
      <c r="B87" s="25">
        <f>IPA!B87</f>
        <v>0</v>
      </c>
      <c r="C87" s="16">
        <f>IPA!K87</f>
        <v>0</v>
      </c>
      <c r="D87" s="14">
        <f>MPA!K87</f>
        <v>0</v>
      </c>
      <c r="E87" s="8">
        <f>EPA!K87</f>
        <v>0</v>
      </c>
      <c r="F87" s="16">
        <f>IPA!W87</f>
        <v>0</v>
      </c>
      <c r="G87" s="7">
        <f>MPA!W87</f>
        <v>0</v>
      </c>
      <c r="H87" s="8">
        <f>EPA!W87</f>
        <v>0</v>
      </c>
    </row>
    <row r="88" spans="1:8">
      <c r="A88" s="25">
        <f>IPA!A88</f>
        <v>0</v>
      </c>
      <c r="B88" s="25">
        <f>IPA!B88</f>
        <v>0</v>
      </c>
      <c r="C88" s="16">
        <f>IPA!K88</f>
        <v>0</v>
      </c>
      <c r="D88" s="14">
        <f>MPA!K88</f>
        <v>0</v>
      </c>
      <c r="E88" s="8">
        <f>EPA!K88</f>
        <v>0</v>
      </c>
      <c r="F88" s="16">
        <f>IPA!W88</f>
        <v>0</v>
      </c>
      <c r="G88" s="7">
        <f>MPA!W88</f>
        <v>0</v>
      </c>
      <c r="H88" s="8">
        <f>EPA!W88</f>
        <v>0</v>
      </c>
    </row>
    <row r="89" spans="1:8">
      <c r="A89" s="25">
        <f>IPA!A89</f>
        <v>0</v>
      </c>
      <c r="B89" s="25">
        <f>IPA!B89</f>
        <v>0</v>
      </c>
      <c r="C89" s="16">
        <f>IPA!K89</f>
        <v>0</v>
      </c>
      <c r="D89" s="14">
        <f>MPA!K89</f>
        <v>0</v>
      </c>
      <c r="E89" s="8">
        <f>EPA!K89</f>
        <v>0</v>
      </c>
      <c r="F89" s="16">
        <f>IPA!W89</f>
        <v>0</v>
      </c>
      <c r="G89" s="7">
        <f>MPA!W89</f>
        <v>0</v>
      </c>
      <c r="H89" s="8">
        <f>EPA!W89</f>
        <v>0</v>
      </c>
    </row>
    <row r="90" spans="1:8">
      <c r="A90" s="25">
        <f>IPA!A90</f>
        <v>0</v>
      </c>
      <c r="B90" s="25">
        <f>IPA!B90</f>
        <v>0</v>
      </c>
      <c r="C90" s="16">
        <f>IPA!K90</f>
        <v>0</v>
      </c>
      <c r="D90" s="14">
        <f>MPA!K90</f>
        <v>0</v>
      </c>
      <c r="E90" s="8">
        <f>EPA!K90</f>
        <v>0</v>
      </c>
      <c r="F90" s="16">
        <f>IPA!W90</f>
        <v>0</v>
      </c>
      <c r="G90" s="7">
        <f>MPA!W90</f>
        <v>0</v>
      </c>
      <c r="H90" s="8">
        <f>EPA!W90</f>
        <v>0</v>
      </c>
    </row>
    <row r="91" spans="1:8">
      <c r="A91" s="25">
        <f>IPA!A91</f>
        <v>0</v>
      </c>
      <c r="B91" s="25">
        <f>IPA!B91</f>
        <v>0</v>
      </c>
      <c r="C91" s="16">
        <f>IPA!K91</f>
        <v>0</v>
      </c>
      <c r="D91" s="14">
        <f>MPA!K91</f>
        <v>0</v>
      </c>
      <c r="E91" s="8">
        <f>EPA!K91</f>
        <v>0</v>
      </c>
      <c r="F91" s="16">
        <f>IPA!W91</f>
        <v>0</v>
      </c>
      <c r="G91" s="7">
        <f>MPA!W91</f>
        <v>0</v>
      </c>
      <c r="H91" s="8">
        <f>EPA!W91</f>
        <v>0</v>
      </c>
    </row>
    <row r="92" spans="1:8">
      <c r="A92" s="25">
        <f>IPA!A92</f>
        <v>0</v>
      </c>
      <c r="B92" s="25">
        <f>IPA!B92</f>
        <v>0</v>
      </c>
      <c r="C92" s="16">
        <f>IPA!K92</f>
        <v>0</v>
      </c>
      <c r="D92" s="14">
        <f>MPA!K92</f>
        <v>0</v>
      </c>
      <c r="E92" s="8">
        <f>EPA!K92</f>
        <v>0</v>
      </c>
      <c r="F92" s="16">
        <f>IPA!W92</f>
        <v>0</v>
      </c>
      <c r="G92" s="7">
        <f>MPA!W92</f>
        <v>0</v>
      </c>
      <c r="H92" s="8">
        <f>EPA!W92</f>
        <v>0</v>
      </c>
    </row>
    <row r="93" spans="1:8">
      <c r="A93" s="25">
        <f>IPA!A93</f>
        <v>0</v>
      </c>
      <c r="B93" s="25">
        <f>IPA!B93</f>
        <v>0</v>
      </c>
      <c r="C93" s="16">
        <f>IPA!K93</f>
        <v>0</v>
      </c>
      <c r="D93" s="14">
        <f>MPA!K93</f>
        <v>0</v>
      </c>
      <c r="E93" s="8">
        <f>EPA!K93</f>
        <v>0</v>
      </c>
      <c r="F93" s="16">
        <f>IPA!W93</f>
        <v>0</v>
      </c>
      <c r="G93" s="7">
        <f>MPA!W93</f>
        <v>0</v>
      </c>
      <c r="H93" s="8">
        <f>EPA!W93</f>
        <v>0</v>
      </c>
    </row>
    <row r="94" spans="1:8">
      <c r="A94" s="25">
        <f>IPA!A94</f>
        <v>0</v>
      </c>
      <c r="B94" s="25">
        <f>IPA!B94</f>
        <v>0</v>
      </c>
      <c r="C94" s="16">
        <f>IPA!K94</f>
        <v>0</v>
      </c>
      <c r="D94" s="14">
        <f>MPA!K94</f>
        <v>0</v>
      </c>
      <c r="E94" s="8">
        <f>EPA!K94</f>
        <v>0</v>
      </c>
      <c r="F94" s="16">
        <f>IPA!W94</f>
        <v>0</v>
      </c>
      <c r="G94" s="7">
        <f>MPA!W94</f>
        <v>0</v>
      </c>
      <c r="H94" s="8">
        <f>EPA!W94</f>
        <v>0</v>
      </c>
    </row>
    <row r="95" spans="1:8">
      <c r="A95" s="25">
        <f>IPA!A95</f>
        <v>0</v>
      </c>
      <c r="B95" s="25">
        <f>IPA!B95</f>
        <v>0</v>
      </c>
      <c r="C95" s="16">
        <f>IPA!K95</f>
        <v>0</v>
      </c>
      <c r="D95" s="14">
        <f>MPA!K95</f>
        <v>0</v>
      </c>
      <c r="E95" s="8">
        <f>EPA!K95</f>
        <v>0</v>
      </c>
      <c r="F95" s="16">
        <f>IPA!W95</f>
        <v>0</v>
      </c>
      <c r="G95" s="7">
        <f>MPA!W95</f>
        <v>0</v>
      </c>
      <c r="H95" s="8">
        <f>EPA!W95</f>
        <v>0</v>
      </c>
    </row>
    <row r="96" spans="1:8">
      <c r="A96" s="25">
        <f>IPA!A96</f>
        <v>0</v>
      </c>
      <c r="B96" s="25">
        <f>IPA!B96</f>
        <v>0</v>
      </c>
      <c r="C96" s="16">
        <f>IPA!K96</f>
        <v>0</v>
      </c>
      <c r="D96" s="14">
        <f>MPA!K96</f>
        <v>0</v>
      </c>
      <c r="E96" s="8">
        <f>EPA!K96</f>
        <v>0</v>
      </c>
      <c r="F96" s="16">
        <f>IPA!W96</f>
        <v>0</v>
      </c>
      <c r="G96" s="7">
        <f>MPA!W96</f>
        <v>0</v>
      </c>
      <c r="H96" s="8">
        <f>EPA!W96</f>
        <v>0</v>
      </c>
    </row>
    <row r="97" spans="1:8">
      <c r="A97" s="25">
        <f>IPA!A97</f>
        <v>0</v>
      </c>
      <c r="B97" s="25">
        <f>IPA!B97</f>
        <v>0</v>
      </c>
      <c r="C97" s="16">
        <f>IPA!K97</f>
        <v>0</v>
      </c>
      <c r="D97" s="14">
        <f>MPA!K97</f>
        <v>0</v>
      </c>
      <c r="E97" s="8">
        <f>EPA!K97</f>
        <v>0</v>
      </c>
      <c r="F97" s="16">
        <f>IPA!W97</f>
        <v>0</v>
      </c>
      <c r="G97" s="7">
        <f>MPA!W97</f>
        <v>0</v>
      </c>
      <c r="H97" s="8">
        <f>EPA!W97</f>
        <v>0</v>
      </c>
    </row>
    <row r="98" spans="1:8">
      <c r="A98" s="25">
        <f>IPA!A98</f>
        <v>0</v>
      </c>
      <c r="B98" s="25">
        <f>IPA!B98</f>
        <v>0</v>
      </c>
      <c r="C98" s="16">
        <f>IPA!K98</f>
        <v>0</v>
      </c>
      <c r="D98" s="14">
        <f>MPA!K98</f>
        <v>0</v>
      </c>
      <c r="E98" s="8">
        <f>EPA!K98</f>
        <v>0</v>
      </c>
      <c r="F98" s="16">
        <f>IPA!W98</f>
        <v>0</v>
      </c>
      <c r="G98" s="7">
        <f>MPA!W98</f>
        <v>0</v>
      </c>
      <c r="H98" s="8">
        <f>EPA!W98</f>
        <v>0</v>
      </c>
    </row>
    <row r="99" spans="1:8">
      <c r="A99" s="25">
        <f>IPA!A99</f>
        <v>0</v>
      </c>
      <c r="B99" s="25">
        <f>IPA!B99</f>
        <v>0</v>
      </c>
      <c r="C99" s="16">
        <f>IPA!K99</f>
        <v>0</v>
      </c>
      <c r="D99" s="14">
        <f>MPA!K99</f>
        <v>0</v>
      </c>
      <c r="E99" s="8">
        <f>EPA!K99</f>
        <v>0</v>
      </c>
      <c r="F99" s="16">
        <f>IPA!W99</f>
        <v>0</v>
      </c>
      <c r="G99" s="7">
        <f>MPA!W99</f>
        <v>0</v>
      </c>
      <c r="H99" s="8">
        <f>EPA!W99</f>
        <v>0</v>
      </c>
    </row>
    <row r="100" spans="1:8">
      <c r="A100" s="25">
        <f>IPA!A100</f>
        <v>0</v>
      </c>
      <c r="B100" s="25">
        <f>IPA!B100</f>
        <v>0</v>
      </c>
      <c r="C100" s="16">
        <f>IPA!K100</f>
        <v>0</v>
      </c>
      <c r="D100" s="14">
        <f>MPA!K100</f>
        <v>0</v>
      </c>
      <c r="E100" s="8">
        <f>EPA!K100</f>
        <v>0</v>
      </c>
      <c r="F100" s="16">
        <f>IPA!W100</f>
        <v>0</v>
      </c>
      <c r="G100" s="7">
        <f>MPA!W100</f>
        <v>0</v>
      </c>
      <c r="H100" s="8">
        <f>EPA!W100</f>
        <v>0</v>
      </c>
    </row>
    <row r="101" spans="1:8">
      <c r="A101" s="25">
        <f>IPA!A101</f>
        <v>0</v>
      </c>
      <c r="B101" s="25">
        <f>IPA!B101</f>
        <v>0</v>
      </c>
      <c r="C101" s="16">
        <f>IPA!K101</f>
        <v>0</v>
      </c>
      <c r="D101" s="14">
        <f>MPA!K101</f>
        <v>0</v>
      </c>
      <c r="E101" s="8">
        <f>EPA!K101</f>
        <v>0</v>
      </c>
      <c r="F101" s="16">
        <f>IPA!W101</f>
        <v>0</v>
      </c>
      <c r="G101" s="7">
        <f>MPA!W101</f>
        <v>0</v>
      </c>
      <c r="H101" s="8">
        <f>EPA!W101</f>
        <v>0</v>
      </c>
    </row>
    <row r="102" spans="1:8">
      <c r="A102" s="25">
        <f>IPA!A102</f>
        <v>0</v>
      </c>
      <c r="B102" s="25">
        <f>IPA!B102</f>
        <v>0</v>
      </c>
      <c r="C102" s="16">
        <f>IPA!K102</f>
        <v>0</v>
      </c>
      <c r="D102" s="14">
        <f>MPA!K102</f>
        <v>0</v>
      </c>
      <c r="E102" s="8">
        <f>EPA!K102</f>
        <v>0</v>
      </c>
      <c r="F102" s="16">
        <f>IPA!W102</f>
        <v>0</v>
      </c>
      <c r="G102" s="7">
        <f>MPA!W102</f>
        <v>0</v>
      </c>
      <c r="H102" s="8">
        <f>EPA!W102</f>
        <v>0</v>
      </c>
    </row>
    <row r="103" spans="1:8">
      <c r="A103" s="25">
        <f>IPA!A103</f>
        <v>0</v>
      </c>
      <c r="B103" s="25">
        <f>IPA!B103</f>
        <v>0</v>
      </c>
      <c r="C103" s="16">
        <f>IPA!K103</f>
        <v>0</v>
      </c>
      <c r="D103" s="14">
        <f>MPA!K103</f>
        <v>0</v>
      </c>
      <c r="E103" s="8">
        <f>EPA!K103</f>
        <v>0</v>
      </c>
      <c r="F103" s="16">
        <f>IPA!W103</f>
        <v>0</v>
      </c>
      <c r="G103" s="7">
        <f>MPA!W103</f>
        <v>0</v>
      </c>
      <c r="H103" s="8">
        <f>EPA!W103</f>
        <v>0</v>
      </c>
    </row>
    <row r="104" spans="1:8">
      <c r="A104" s="25">
        <f>IPA!A104</f>
        <v>0</v>
      </c>
      <c r="B104" s="25">
        <f>IPA!B104</f>
        <v>0</v>
      </c>
      <c r="C104" s="16">
        <f>IPA!K104</f>
        <v>0</v>
      </c>
      <c r="D104" s="14">
        <f>MPA!K104</f>
        <v>0</v>
      </c>
      <c r="E104" s="8">
        <f>EPA!K104</f>
        <v>0</v>
      </c>
      <c r="F104" s="16">
        <f>IPA!W104</f>
        <v>0</v>
      </c>
      <c r="G104" s="7">
        <f>MPA!W104</f>
        <v>0</v>
      </c>
      <c r="H104" s="8">
        <f>EPA!W104</f>
        <v>0</v>
      </c>
    </row>
    <row r="105" spans="1:8">
      <c r="A105" s="25">
        <f>IPA!A105</f>
        <v>0</v>
      </c>
      <c r="B105" s="25">
        <f>IPA!B105</f>
        <v>0</v>
      </c>
      <c r="C105" s="16">
        <f>IPA!K105</f>
        <v>0</v>
      </c>
      <c r="D105" s="14">
        <f>MPA!K105</f>
        <v>0</v>
      </c>
      <c r="E105" s="8">
        <f>EPA!K105</f>
        <v>0</v>
      </c>
      <c r="F105" s="16">
        <f>IPA!W105</f>
        <v>0</v>
      </c>
      <c r="G105" s="7">
        <f>MPA!W105</f>
        <v>0</v>
      </c>
      <c r="H105" s="8">
        <f>EPA!W105</f>
        <v>0</v>
      </c>
    </row>
    <row r="106" spans="1:8">
      <c r="A106" s="25">
        <f>IPA!A106</f>
        <v>0</v>
      </c>
      <c r="B106" s="25">
        <f>IPA!B106</f>
        <v>0</v>
      </c>
      <c r="C106" s="16">
        <f>IPA!K106</f>
        <v>0</v>
      </c>
      <c r="D106" s="14">
        <f>MPA!K106</f>
        <v>0</v>
      </c>
      <c r="E106" s="8">
        <f>EPA!K106</f>
        <v>0</v>
      </c>
      <c r="F106" s="16">
        <f>IPA!W106</f>
        <v>0</v>
      </c>
      <c r="G106" s="7">
        <f>MPA!W106</f>
        <v>0</v>
      </c>
      <c r="H106" s="8">
        <f>EPA!W106</f>
        <v>0</v>
      </c>
    </row>
    <row r="107" spans="1:8">
      <c r="A107" s="25">
        <f>IPA!A107</f>
        <v>0</v>
      </c>
      <c r="B107" s="25">
        <f>IPA!B107</f>
        <v>0</v>
      </c>
      <c r="C107" s="16">
        <f>IPA!K107</f>
        <v>0</v>
      </c>
      <c r="D107" s="14">
        <f>MPA!K107</f>
        <v>0</v>
      </c>
      <c r="E107" s="8">
        <f>EPA!K107</f>
        <v>0</v>
      </c>
      <c r="F107" s="16">
        <f>IPA!W107</f>
        <v>0</v>
      </c>
      <c r="G107" s="7">
        <f>MPA!W107</f>
        <v>0</v>
      </c>
      <c r="H107" s="8">
        <f>EPA!W107</f>
        <v>0</v>
      </c>
    </row>
    <row r="108" spans="1:8">
      <c r="A108" s="25">
        <f>IPA!A108</f>
        <v>0</v>
      </c>
      <c r="B108" s="25">
        <f>IPA!B108</f>
        <v>0</v>
      </c>
      <c r="C108" s="16">
        <f>IPA!K108</f>
        <v>0</v>
      </c>
      <c r="D108" s="14">
        <f>MPA!K108</f>
        <v>0</v>
      </c>
      <c r="E108" s="8">
        <f>EPA!K108</f>
        <v>0</v>
      </c>
      <c r="F108" s="16">
        <f>IPA!W108</f>
        <v>0</v>
      </c>
      <c r="G108" s="7">
        <f>MPA!W108</f>
        <v>0</v>
      </c>
      <c r="H108" s="8">
        <f>EPA!W108</f>
        <v>0</v>
      </c>
    </row>
    <row r="109" spans="1:8">
      <c r="A109" s="25">
        <f>IPA!A109</f>
        <v>0</v>
      </c>
      <c r="B109" s="25">
        <f>IPA!B109</f>
        <v>0</v>
      </c>
      <c r="C109" s="16">
        <f>IPA!K109</f>
        <v>0</v>
      </c>
      <c r="D109" s="14">
        <f>MPA!K109</f>
        <v>0</v>
      </c>
      <c r="E109" s="8">
        <f>EPA!K109</f>
        <v>0</v>
      </c>
      <c r="F109" s="16">
        <f>IPA!W109</f>
        <v>0</v>
      </c>
      <c r="G109" s="7">
        <f>MPA!W109</f>
        <v>0</v>
      </c>
      <c r="H109" s="8">
        <f>EPA!W109</f>
        <v>0</v>
      </c>
    </row>
    <row r="110" spans="1:8">
      <c r="A110" s="25">
        <f>IPA!A110</f>
        <v>0</v>
      </c>
      <c r="B110" s="25">
        <f>IPA!B110</f>
        <v>0</v>
      </c>
      <c r="C110" s="16">
        <f>IPA!K110</f>
        <v>0</v>
      </c>
      <c r="D110" s="14">
        <f>MPA!K110</f>
        <v>0</v>
      </c>
      <c r="E110" s="8">
        <f>EPA!K110</f>
        <v>0</v>
      </c>
      <c r="F110" s="16">
        <f>IPA!W110</f>
        <v>0</v>
      </c>
      <c r="G110" s="7">
        <f>MPA!W110</f>
        <v>0</v>
      </c>
      <c r="H110" s="8">
        <f>EPA!W110</f>
        <v>0</v>
      </c>
    </row>
    <row r="111" spans="1:8">
      <c r="A111" s="25">
        <f>IPA!A111</f>
        <v>0</v>
      </c>
      <c r="B111" s="25">
        <f>IPA!B111</f>
        <v>0</v>
      </c>
      <c r="C111" s="16">
        <f>IPA!K111</f>
        <v>0</v>
      </c>
      <c r="D111" s="14">
        <f>MPA!K111</f>
        <v>0</v>
      </c>
      <c r="E111" s="8">
        <f>EPA!K111</f>
        <v>0</v>
      </c>
      <c r="F111" s="16">
        <f>IPA!W111</f>
        <v>0</v>
      </c>
      <c r="G111" s="7">
        <f>MPA!W111</f>
        <v>0</v>
      </c>
      <c r="H111" s="8">
        <f>EPA!W111</f>
        <v>0</v>
      </c>
    </row>
    <row r="112" spans="1:8">
      <c r="A112" s="25">
        <f>IPA!A112</f>
        <v>0</v>
      </c>
      <c r="B112" s="25">
        <f>IPA!B112</f>
        <v>0</v>
      </c>
      <c r="C112" s="16">
        <f>IPA!K112</f>
        <v>0</v>
      </c>
      <c r="D112" s="14">
        <f>MPA!K112</f>
        <v>0</v>
      </c>
      <c r="E112" s="8">
        <f>EPA!K112</f>
        <v>0</v>
      </c>
      <c r="F112" s="16">
        <f>IPA!W112</f>
        <v>0</v>
      </c>
      <c r="G112" s="7">
        <f>MPA!W112</f>
        <v>0</v>
      </c>
      <c r="H112" s="8">
        <f>EPA!W112</f>
        <v>0</v>
      </c>
    </row>
    <row r="113" spans="1:8">
      <c r="A113" s="25">
        <f>IPA!A113</f>
        <v>0</v>
      </c>
      <c r="B113" s="25">
        <f>IPA!B113</f>
        <v>0</v>
      </c>
      <c r="C113" s="16">
        <f>IPA!K113</f>
        <v>0</v>
      </c>
      <c r="D113" s="14">
        <f>MPA!K113</f>
        <v>0</v>
      </c>
      <c r="E113" s="8">
        <f>EPA!K113</f>
        <v>0</v>
      </c>
      <c r="F113" s="16">
        <f>IPA!W113</f>
        <v>0</v>
      </c>
      <c r="G113" s="7">
        <f>MPA!W113</f>
        <v>0</v>
      </c>
      <c r="H113" s="8">
        <f>EPA!W113</f>
        <v>0</v>
      </c>
    </row>
    <row r="114" spans="1:8">
      <c r="A114" s="25">
        <f>IPA!A114</f>
        <v>0</v>
      </c>
      <c r="B114" s="25">
        <f>IPA!B114</f>
        <v>0</v>
      </c>
      <c r="C114" s="16">
        <f>IPA!K114</f>
        <v>0</v>
      </c>
      <c r="D114" s="14">
        <f>MPA!K114</f>
        <v>0</v>
      </c>
      <c r="E114" s="8">
        <f>EPA!K114</f>
        <v>0</v>
      </c>
      <c r="F114" s="16">
        <f>IPA!W114</f>
        <v>0</v>
      </c>
      <c r="G114" s="7">
        <f>MPA!W114</f>
        <v>0</v>
      </c>
      <c r="H114" s="8">
        <f>EPA!W114</f>
        <v>0</v>
      </c>
    </row>
    <row r="115" spans="1:8">
      <c r="A115" s="25">
        <f>IPA!A115</f>
        <v>0</v>
      </c>
      <c r="B115" s="25">
        <f>IPA!B115</f>
        <v>0</v>
      </c>
      <c r="C115" s="16">
        <f>IPA!K115</f>
        <v>0</v>
      </c>
      <c r="D115" s="14">
        <f>MPA!K115</f>
        <v>0</v>
      </c>
      <c r="E115" s="8">
        <f>EPA!K115</f>
        <v>0</v>
      </c>
      <c r="F115" s="16">
        <f>IPA!W115</f>
        <v>0</v>
      </c>
      <c r="G115" s="7">
        <f>MPA!W115</f>
        <v>0</v>
      </c>
      <c r="H115" s="8">
        <f>EPA!W115</f>
        <v>0</v>
      </c>
    </row>
    <row r="116" spans="1:8">
      <c r="A116" s="25">
        <f>IPA!A116</f>
        <v>0</v>
      </c>
      <c r="B116" s="25">
        <f>IPA!B116</f>
        <v>0</v>
      </c>
      <c r="C116" s="16">
        <f>IPA!K116</f>
        <v>0</v>
      </c>
      <c r="D116" s="14">
        <f>MPA!K116</f>
        <v>0</v>
      </c>
      <c r="E116" s="8">
        <f>EPA!K116</f>
        <v>0</v>
      </c>
      <c r="F116" s="16">
        <f>IPA!W116</f>
        <v>0</v>
      </c>
      <c r="G116" s="7">
        <f>MPA!W116</f>
        <v>0</v>
      </c>
      <c r="H116" s="8">
        <f>EPA!W116</f>
        <v>0</v>
      </c>
    </row>
    <row r="117" spans="1:8">
      <c r="A117" s="25">
        <f>IPA!A117</f>
        <v>0</v>
      </c>
      <c r="B117" s="25">
        <f>IPA!B117</f>
        <v>0</v>
      </c>
      <c r="C117" s="16">
        <f>IPA!K117</f>
        <v>0</v>
      </c>
      <c r="D117" s="14">
        <f>MPA!K117</f>
        <v>0</v>
      </c>
      <c r="E117" s="8">
        <f>EPA!K117</f>
        <v>0</v>
      </c>
      <c r="F117" s="16">
        <f>IPA!W117</f>
        <v>0</v>
      </c>
      <c r="G117" s="7">
        <f>MPA!W117</f>
        <v>0</v>
      </c>
      <c r="H117" s="8">
        <f>EPA!W117</f>
        <v>0</v>
      </c>
    </row>
    <row r="118" spans="1:8">
      <c r="A118" s="25">
        <f>IPA!A118</f>
        <v>0</v>
      </c>
      <c r="B118" s="25">
        <f>IPA!B118</f>
        <v>0</v>
      </c>
      <c r="C118" s="16">
        <f>IPA!K118</f>
        <v>0</v>
      </c>
      <c r="D118" s="14">
        <f>MPA!K118</f>
        <v>0</v>
      </c>
      <c r="E118" s="8">
        <f>EPA!K118</f>
        <v>0</v>
      </c>
      <c r="F118" s="16">
        <f>IPA!W118</f>
        <v>0</v>
      </c>
      <c r="G118" s="7">
        <f>MPA!W118</f>
        <v>0</v>
      </c>
      <c r="H118" s="8">
        <f>EPA!W118</f>
        <v>0</v>
      </c>
    </row>
    <row r="119" spans="1:8">
      <c r="A119" s="25">
        <f>IPA!A119</f>
        <v>0</v>
      </c>
      <c r="B119" s="25">
        <f>IPA!B119</f>
        <v>0</v>
      </c>
      <c r="C119" s="16">
        <f>IPA!K119</f>
        <v>0</v>
      </c>
      <c r="D119" s="14">
        <f>MPA!K119</f>
        <v>0</v>
      </c>
      <c r="E119" s="8">
        <f>EPA!K119</f>
        <v>0</v>
      </c>
      <c r="F119" s="16">
        <f>IPA!W119</f>
        <v>0</v>
      </c>
      <c r="G119" s="7">
        <f>MPA!W119</f>
        <v>0</v>
      </c>
      <c r="H119" s="8">
        <f>EPA!W119</f>
        <v>0</v>
      </c>
    </row>
    <row r="120" spans="1:8">
      <c r="A120" s="25">
        <f>IPA!A120</f>
        <v>0</v>
      </c>
      <c r="B120" s="25">
        <f>IPA!B120</f>
        <v>0</v>
      </c>
      <c r="C120" s="16">
        <f>IPA!K120</f>
        <v>0</v>
      </c>
      <c r="D120" s="14">
        <f>MPA!K120</f>
        <v>0</v>
      </c>
      <c r="E120" s="8">
        <f>EPA!K120</f>
        <v>0</v>
      </c>
      <c r="F120" s="16">
        <f>IPA!W120</f>
        <v>0</v>
      </c>
      <c r="G120" s="7">
        <f>MPA!W120</f>
        <v>0</v>
      </c>
      <c r="H120" s="8">
        <f>EPA!W120</f>
        <v>0</v>
      </c>
    </row>
    <row r="121" spans="1:8">
      <c r="A121" s="25">
        <f>IPA!A121</f>
        <v>0</v>
      </c>
      <c r="B121" s="25">
        <f>IPA!B121</f>
        <v>0</v>
      </c>
      <c r="C121" s="16">
        <f>IPA!K121</f>
        <v>0</v>
      </c>
      <c r="D121" s="14">
        <f>MPA!K121</f>
        <v>0</v>
      </c>
      <c r="E121" s="8">
        <f>EPA!K121</f>
        <v>0</v>
      </c>
      <c r="F121" s="16">
        <f>IPA!W121</f>
        <v>0</v>
      </c>
      <c r="G121" s="7">
        <f>MPA!W121</f>
        <v>0</v>
      </c>
      <c r="H121" s="8">
        <f>EPA!W121</f>
        <v>0</v>
      </c>
    </row>
    <row r="122" spans="1:8">
      <c r="A122" s="25">
        <f>IPA!A122</f>
        <v>0</v>
      </c>
      <c r="B122" s="25">
        <f>IPA!B122</f>
        <v>0</v>
      </c>
      <c r="C122" s="16">
        <f>IPA!K122</f>
        <v>0</v>
      </c>
      <c r="D122" s="14">
        <f>MPA!K122</f>
        <v>0</v>
      </c>
      <c r="E122" s="8">
        <f>EPA!K122</f>
        <v>0</v>
      </c>
      <c r="F122" s="16">
        <f>IPA!W122</f>
        <v>0</v>
      </c>
      <c r="G122" s="7">
        <f>MPA!W122</f>
        <v>0</v>
      </c>
      <c r="H122" s="8">
        <f>EPA!W122</f>
        <v>0</v>
      </c>
    </row>
    <row r="123" spans="1:8" ht="15" thickBot="1">
      <c r="A123" s="25">
        <f>IPA!A123</f>
        <v>0</v>
      </c>
      <c r="B123" s="25">
        <f>IPA!B123</f>
        <v>0</v>
      </c>
      <c r="C123" s="17">
        <f>IPA!K123</f>
        <v>0</v>
      </c>
      <c r="D123" s="42">
        <f>MPA!K123</f>
        <v>0</v>
      </c>
      <c r="E123" s="11">
        <f>EPA!K123</f>
        <v>0</v>
      </c>
      <c r="F123" s="17">
        <f>IPA!W123</f>
        <v>0</v>
      </c>
      <c r="G123" s="9">
        <f>MPA!W123</f>
        <v>0</v>
      </c>
      <c r="H123" s="11">
        <f>EPA!W123</f>
        <v>0</v>
      </c>
    </row>
    <row r="124" spans="1:8" ht="15.6" thickTop="1" thickBot="1"/>
    <row r="125" spans="1:8" ht="15" thickTop="1">
      <c r="B125" s="40" t="s">
        <v>45</v>
      </c>
      <c r="C125" s="45">
        <f t="shared" ref="C125:H125" si="0">COUNTIFS(C4:C123,"&gt;0",C4:C123,"&lt;=15")</f>
        <v>1</v>
      </c>
      <c r="D125" s="46">
        <f t="shared" si="0"/>
        <v>0</v>
      </c>
      <c r="E125" s="46">
        <f t="shared" si="0"/>
        <v>0</v>
      </c>
      <c r="F125" s="45">
        <f t="shared" si="0"/>
        <v>0</v>
      </c>
      <c r="G125" s="46">
        <f t="shared" si="0"/>
        <v>0</v>
      </c>
      <c r="H125" s="47">
        <f t="shared" si="0"/>
        <v>0</v>
      </c>
    </row>
    <row r="126" spans="1:8">
      <c r="B126" s="40" t="s">
        <v>46</v>
      </c>
      <c r="C126" s="43">
        <f>COUNTIFS(C4:C123,"&gt;=16",C4:C123,"&lt;=33")</f>
        <v>1</v>
      </c>
      <c r="D126" s="35">
        <f>COUNTIFS(D4:D123,"&gt;=16",D4:D123,"&lt;=34")</f>
        <v>1</v>
      </c>
      <c r="E126" s="35">
        <f>COUNTIFS(E4:E123,"&gt;=16",E4:E123,"&lt;=33")</f>
        <v>0</v>
      </c>
      <c r="F126" s="43">
        <f>COUNTIFS(F4:F123,"&gt;=16",F4:F123,"&lt;=21")</f>
        <v>1</v>
      </c>
      <c r="G126" s="35">
        <f>COUNTIFS(G4:G123,"&gt;=16",G4:G123,"&lt;=21")</f>
        <v>1</v>
      </c>
      <c r="H126" s="48">
        <f>COUNTIFS(H4:H123,"&gt;=16",H4:H123,"&lt;=21")</f>
        <v>0</v>
      </c>
    </row>
    <row r="127" spans="1:8">
      <c r="B127" s="40" t="s">
        <v>48</v>
      </c>
      <c r="C127" s="44">
        <f>COUNTIFS(C4:C123,"&gt;=34",C4:C123,"&lt;=60")</f>
        <v>0</v>
      </c>
      <c r="D127" s="37">
        <f>COUNTIFS(D4:D123,"&gt;=35",D4:D123,"&lt;=61")</f>
        <v>1</v>
      </c>
      <c r="E127" s="37">
        <f>COUNTIFS(E4:E123,"&gt;=34",E4:E123,"&lt;=60")</f>
        <v>1</v>
      </c>
      <c r="F127" s="44">
        <f>COUNTIFS(F4:F123,"&gt;=22",F4:F123,"&lt;=37")</f>
        <v>1</v>
      </c>
      <c r="G127" s="37">
        <f>COUNTIFS(G4:G123,"&gt;=22",G4:G123,"&lt;=37")</f>
        <v>1</v>
      </c>
      <c r="H127" s="49">
        <f>COUNTIFS(H4:H123,"&gt;=22",H4:H123,"&lt;=37")</f>
        <v>1</v>
      </c>
    </row>
    <row r="128" spans="1:8" ht="15" thickBot="1">
      <c r="B128" s="40" t="s">
        <v>49</v>
      </c>
      <c r="C128" s="50">
        <f>COUNTIFS(C4:C123,"&gt;=61",C4:C123,"&lt;=81")</f>
        <v>0</v>
      </c>
      <c r="D128" s="51">
        <f>COUNTIFS(D4:D123,"&gt;=62",D4:D123,"&lt;=87")</f>
        <v>0</v>
      </c>
      <c r="E128" s="51">
        <f>COUNTIFS(E4:E123,"&gt;=61",E4:E123,"&lt;=81")</f>
        <v>1</v>
      </c>
      <c r="F128" s="50">
        <f>COUNTIFS(F4:F123,"&gt;=38",F4:F123,"&lt;=52")</f>
        <v>0</v>
      </c>
      <c r="G128" s="51">
        <f>COUNTIFS(G4:G123,"&gt;=38",G4:G123,"&lt;=52")</f>
        <v>0</v>
      </c>
      <c r="H128" s="52">
        <f>COUNTIFS(H4:H123,"&gt;=38",H4:H123,"&lt;=52")</f>
        <v>1</v>
      </c>
    </row>
    <row r="129" spans="2:8" ht="15.6" thickTop="1" thickBot="1">
      <c r="B129" s="41"/>
    </row>
    <row r="130" spans="2:8" ht="15" thickTop="1">
      <c r="B130" s="40" t="s">
        <v>81</v>
      </c>
      <c r="C130" s="53">
        <f>C125/(SUM(C125:C128))</f>
        <v>0.5</v>
      </c>
      <c r="D130" s="54">
        <f t="shared" ref="D130:H130" si="1">D125/(SUM(D125:D128))</f>
        <v>0</v>
      </c>
      <c r="E130" s="54">
        <f t="shared" si="1"/>
        <v>0</v>
      </c>
      <c r="F130" s="53">
        <f t="shared" si="1"/>
        <v>0</v>
      </c>
      <c r="G130" s="54">
        <f t="shared" si="1"/>
        <v>0</v>
      </c>
      <c r="H130" s="55">
        <f t="shared" si="1"/>
        <v>0</v>
      </c>
    </row>
    <row r="131" spans="2:8">
      <c r="B131" s="40" t="s">
        <v>82</v>
      </c>
      <c r="C131" s="56">
        <f>C126/(SUM(C125:C128))</f>
        <v>0.5</v>
      </c>
      <c r="D131" s="57">
        <f t="shared" ref="D131:H131" si="2">D126/(SUM(D125:D128))</f>
        <v>0.5</v>
      </c>
      <c r="E131" s="57">
        <f t="shared" si="2"/>
        <v>0</v>
      </c>
      <c r="F131" s="56">
        <f t="shared" si="2"/>
        <v>0.5</v>
      </c>
      <c r="G131" s="57">
        <f t="shared" si="2"/>
        <v>0.5</v>
      </c>
      <c r="H131" s="58">
        <f t="shared" si="2"/>
        <v>0</v>
      </c>
    </row>
    <row r="132" spans="2:8">
      <c r="B132" s="40" t="s">
        <v>83</v>
      </c>
      <c r="C132" s="59">
        <f>C127/(SUM(C125:C128))</f>
        <v>0</v>
      </c>
      <c r="D132" s="60">
        <f t="shared" ref="D132:H132" si="3">D127/(SUM(D125:D128))</f>
        <v>0.5</v>
      </c>
      <c r="E132" s="60">
        <f t="shared" si="3"/>
        <v>0.5</v>
      </c>
      <c r="F132" s="59">
        <f t="shared" si="3"/>
        <v>0.5</v>
      </c>
      <c r="G132" s="60">
        <f t="shared" si="3"/>
        <v>0.5</v>
      </c>
      <c r="H132" s="61">
        <f t="shared" si="3"/>
        <v>0.5</v>
      </c>
    </row>
    <row r="133" spans="2:8" ht="15" thickBot="1">
      <c r="B133" s="40" t="s">
        <v>84</v>
      </c>
      <c r="C133" s="62">
        <f>C128/(SUM(C125:C128))</f>
        <v>0</v>
      </c>
      <c r="D133" s="63">
        <f t="shared" ref="D133:H133" si="4">D128/(SUM(D125:D128))</f>
        <v>0</v>
      </c>
      <c r="E133" s="63">
        <f t="shared" si="4"/>
        <v>0.5</v>
      </c>
      <c r="F133" s="62">
        <f t="shared" si="4"/>
        <v>0</v>
      </c>
      <c r="G133" s="63">
        <f t="shared" si="4"/>
        <v>0</v>
      </c>
      <c r="H133" s="64">
        <f t="shared" si="4"/>
        <v>0.5</v>
      </c>
    </row>
    <row r="134" spans="2:8" ht="15" thickTop="1"/>
    <row r="135" spans="2:8">
      <c r="C135" s="2" t="s">
        <v>74</v>
      </c>
      <c r="D135" s="2" t="s">
        <v>19</v>
      </c>
      <c r="E135" s="2" t="s">
        <v>70</v>
      </c>
      <c r="F135" s="2" t="s">
        <v>74</v>
      </c>
      <c r="G135" s="2" t="s">
        <v>19</v>
      </c>
      <c r="H135" s="2" t="s">
        <v>70</v>
      </c>
    </row>
    <row r="136" spans="2:8">
      <c r="C136" s="88" t="s">
        <v>23</v>
      </c>
      <c r="D136" s="88"/>
      <c r="E136" s="88"/>
      <c r="F136" s="88" t="s">
        <v>24</v>
      </c>
      <c r="G136" s="88"/>
      <c r="H136" s="88"/>
    </row>
  </sheetData>
  <mergeCells count="7">
    <mergeCell ref="C136:E136"/>
    <mergeCell ref="F136:H136"/>
    <mergeCell ref="A1:B1"/>
    <mergeCell ref="A2:A3"/>
    <mergeCell ref="B2:B3"/>
    <mergeCell ref="F2:H2"/>
    <mergeCell ref="C2:E2"/>
  </mergeCells>
  <conditionalFormatting sqref="D4:D123">
    <cfRule type="cellIs" dxfId="35" priority="153" operator="lessThan">
      <formula>0</formula>
    </cfRule>
    <cfRule type="cellIs" dxfId="34" priority="154" operator="greaterThan">
      <formula>84</formula>
    </cfRule>
    <cfRule type="cellIs" dxfId="33" priority="155" operator="between">
      <formula>61</formula>
      <formula>84</formula>
    </cfRule>
    <cfRule type="cellIs" dxfId="32" priority="156" operator="between">
      <formula>34</formula>
      <formula>60</formula>
    </cfRule>
    <cfRule type="cellIs" dxfId="31" priority="157" operator="between">
      <formula>16</formula>
      <formula>33</formula>
    </cfRule>
    <cfRule type="cellIs" dxfId="30" priority="158" operator="between">
      <formula>0</formula>
      <formula>15</formula>
    </cfRule>
  </conditionalFormatting>
  <conditionalFormatting sqref="E4:E123">
    <cfRule type="cellIs" dxfId="29" priority="147" operator="lessThan">
      <formula>0</formula>
    </cfRule>
    <cfRule type="cellIs" dxfId="28" priority="148" operator="greaterThan">
      <formula>81</formula>
    </cfRule>
    <cfRule type="cellIs" dxfId="27" priority="149" operator="between">
      <formula>61</formula>
      <formula>81</formula>
    </cfRule>
    <cfRule type="cellIs" dxfId="26" priority="150" operator="between">
      <formula>34</formula>
      <formula>60</formula>
    </cfRule>
    <cfRule type="cellIs" dxfId="25" priority="151" operator="between">
      <formula>16</formula>
      <formula>33</formula>
    </cfRule>
    <cfRule type="cellIs" dxfId="24" priority="152" operator="between">
      <formula>0</formula>
      <formula>15</formula>
    </cfRule>
  </conditionalFormatting>
  <conditionalFormatting sqref="F4:F123">
    <cfRule type="cellIs" dxfId="23" priority="109" operator="lessThan">
      <formula>0</formula>
    </cfRule>
    <cfRule type="cellIs" dxfId="22" priority="110" operator="greaterThan">
      <formula>52</formula>
    </cfRule>
    <cfRule type="cellIs" dxfId="21" priority="111" operator="between">
      <formula>16</formula>
      <formula>21</formula>
    </cfRule>
    <cfRule type="cellIs" dxfId="20" priority="112" operator="between">
      <formula>0</formula>
      <formula>15</formula>
    </cfRule>
    <cfRule type="cellIs" dxfId="19" priority="2" operator="between">
      <formula>22</formula>
      <formula>37</formula>
    </cfRule>
    <cfRule type="cellIs" dxfId="18" priority="1" operator="between">
      <formula>38</formula>
      <formula>52</formula>
    </cfRule>
  </conditionalFormatting>
  <conditionalFormatting sqref="G4:G123">
    <cfRule type="cellIs" dxfId="17" priority="103" operator="lessThan">
      <formula>0</formula>
    </cfRule>
    <cfRule type="cellIs" dxfId="16" priority="104" operator="greaterThan">
      <formula>52</formula>
    </cfRule>
    <cfRule type="cellIs" dxfId="15" priority="105" operator="between">
      <formula>37</formula>
      <formula>52</formula>
    </cfRule>
    <cfRule type="cellIs" dxfId="14" priority="106" operator="between">
      <formula>22</formula>
      <formula>36</formula>
    </cfRule>
    <cfRule type="cellIs" dxfId="13" priority="107" operator="between">
      <formula>16</formula>
      <formula>21</formula>
    </cfRule>
    <cfRule type="cellIs" dxfId="12" priority="108" operator="between">
      <formula>0</formula>
      <formula>15</formula>
    </cfRule>
  </conditionalFormatting>
  <conditionalFormatting sqref="H4:H123">
    <cfRule type="cellIs" dxfId="11" priority="97" operator="lessThan">
      <formula>0</formula>
    </cfRule>
    <cfRule type="cellIs" dxfId="10" priority="98" operator="greaterThan">
      <formula>52</formula>
    </cfRule>
    <cfRule type="cellIs" dxfId="9" priority="99" operator="between">
      <formula>38</formula>
      <formula>52</formula>
    </cfRule>
    <cfRule type="cellIs" dxfId="8" priority="100" operator="between">
      <formula>22</formula>
      <formula>37</formula>
    </cfRule>
    <cfRule type="cellIs" dxfId="7" priority="101" operator="between">
      <formula>16</formula>
      <formula>21</formula>
    </cfRule>
    <cfRule type="cellIs" dxfId="6" priority="102" operator="between">
      <formula>0</formula>
      <formula>15</formula>
    </cfRule>
  </conditionalFormatting>
  <conditionalFormatting sqref="C4:C123">
    <cfRule type="cellIs" dxfId="5" priority="37" operator="greaterThan">
      <formula>81</formula>
    </cfRule>
    <cfRule type="cellIs" dxfId="4" priority="38" operator="lessThan">
      <formula>0</formula>
    </cfRule>
    <cfRule type="cellIs" dxfId="3" priority="39" operator="between">
      <formula>61</formula>
      <formula>81</formula>
    </cfRule>
    <cfRule type="cellIs" dxfId="2" priority="40" operator="between">
      <formula>34</formula>
      <formula>60</formula>
    </cfRule>
    <cfRule type="cellIs" dxfId="1" priority="41" operator="between">
      <formula>16</formula>
      <formula>33</formula>
    </cfRule>
    <cfRule type="cellIs" dxfId="0" priority="42" operator="between">
      <formula>0</formula>
      <formula>15</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Hub details</vt:lpstr>
      <vt:lpstr>IPA</vt:lpstr>
      <vt:lpstr>MPA</vt:lpstr>
      <vt:lpstr>EPA</vt:lpstr>
      <vt:lpstr>Progression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Fiona.Henry</dc:creator>
  <cp:keywords/>
  <dc:description/>
  <cp:lastModifiedBy>Fiona.Henry</cp:lastModifiedBy>
  <cp:revision/>
  <dcterms:created xsi:type="dcterms:W3CDTF">2022-10-03T11:14:55Z</dcterms:created>
  <dcterms:modified xsi:type="dcterms:W3CDTF">2023-02-06T20:35:17Z</dcterms:modified>
  <cp:category/>
  <cp:contentStatus/>
</cp:coreProperties>
</file>